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jimu\企画課\企画推進本部\国際チーム\NII Internship\インターンシップ申請書\2025年度\2nd call\広報へ依頼\"/>
    </mc:Choice>
  </mc:AlternateContent>
  <xr:revisionPtr revIDLastSave="0" documentId="13_ncr:1_{E0BA389F-8E96-4274-8911-A0C9DF0FA12E}" xr6:coauthVersionLast="47" xr6:coauthVersionMax="47" xr10:uidLastSave="{00000000-0000-0000-0000-000000000000}"/>
  <workbookProtection workbookAlgorithmName="SHA-512" workbookHashValue="TSqTNB860mhwTO9gAlOjZeI7LveBAzjhiMZIgxOqttSClOivCsDq1R98Lj/F29cTQm6c+7YNj0+x5TsexRYUew==" workbookSaltValue="5/zP7DmcWZqUSQeEGr1f0Q==" workbookSpinCount="100000" lockStructure="1"/>
  <bookViews>
    <workbookView xWindow="-110" yWindow="-110" windowWidth="19420" windowHeight="11620" xr2:uid="{00000000-000D-0000-FFFF-FFFF00000000}"/>
  </bookViews>
  <sheets>
    <sheet name="Form 1" sheetId="1" r:id="rId1"/>
    <sheet name="Form 2" sheetId="2" r:id="rId2"/>
    <sheet name="data" sheetId="3" state="hidden" r:id="rId3"/>
    <sheet name="MOU" sheetId="4" state="hidden" r:id="rId4"/>
    <sheet name="drop-down" sheetId="5" state="hidden" r:id="rId5"/>
    <sheet name="Topic" sheetId="6" state="hidden" r:id="rId6"/>
  </sheets>
  <definedNames>
    <definedName name="America">MOU!$B$3:$Q$3</definedName>
    <definedName name="app_birth">'Form 1'!$U$12</definedName>
    <definedName name="app_family">'Form 1'!$A$12</definedName>
    <definedName name="app_first">'Form 1'!$H$12</definedName>
    <definedName name="app_gender">'Form 1'!$AD$12</definedName>
    <definedName name="app_inst">'Form 1'!$J$6</definedName>
    <definedName name="app_nationality">'Form 1'!$O$14</definedName>
    <definedName name="app_status">'Form 1'!$A$14</definedName>
    <definedName name="Argentina">MOU!$B$4:$Q$4</definedName>
    <definedName name="Australia">MOU!$B$5:$Q$5</definedName>
    <definedName name="Austria">MOU!$B$6:$Q$6</definedName>
    <definedName name="Belgium">MOU!$B$7:$Q$7</definedName>
    <definedName name="blank">'Form 2'!$AM$11</definedName>
    <definedName name="Brazil">MOU!$B$8:$Q$8</definedName>
    <definedName name="Canada">MOU!$B$9:$Q$9</definedName>
    <definedName name="Chile">MOU!$B$10:$Q$10</definedName>
    <definedName name="China">MOU!$B$11:$Q$11</definedName>
    <definedName name="country">MOU!$A$2:$A$32</definedName>
    <definedName name="Czech">MOU!$B$12:$Q$12</definedName>
    <definedName name="Duration">'Form 2'!$AB$17</definedName>
    <definedName name="Egypt">MOU!$B$13:$Q$13</definedName>
    <definedName name="email">'Form 1'!$G$15</definedName>
    <definedName name="error">'Form 2'!$AM$12</definedName>
    <definedName name="Finland">MOU!$B$14:$Q$14</definedName>
    <definedName name="France">MOU!$B$15:$S$15</definedName>
    <definedName name="from">'Form 2'!$E$17</definedName>
    <definedName name="gender">'drop-down'!$A$2:$A$4</definedName>
    <definedName name="Germany">MOU!$B$16:$T$16</definedName>
    <definedName name="India">MOU!$B$17:$Q$17</definedName>
    <definedName name="Ireland">MOU!$B$18:$Q$18</definedName>
    <definedName name="Italy">MOU!$B$19:$Q$19</definedName>
    <definedName name="Korea">MOU!$B$20:$Q$20</definedName>
    <definedName name="less">'Form 2'!$AM$14</definedName>
    <definedName name="nation">'drop-down'!$D$2:$D$242</definedName>
    <definedName name="Norway">MOU!$B$21:$Q$21</definedName>
    <definedName name="over">'Form 2'!$AM$13</definedName>
    <definedName name="Portugal">MOU!$B$22:$Q$22</definedName>
    <definedName name="_xlnm.Print_Area" localSheetId="0">'Form 1'!$A$1:$AH$41</definedName>
    <definedName name="Saudi_Arabia">MOU!$B$23:$Q$23</definedName>
    <definedName name="Singapore">MOU!$B$24:$Q$24</definedName>
    <definedName name="Spain">MOU!$B$25:$Q$25</definedName>
    <definedName name="status">'drop-down'!$B$2:$B$4</definedName>
    <definedName name="Sweden">MOU!$B$26:$Q$26</definedName>
    <definedName name="Swiss">MOU!$B$27:$Q$27</definedName>
    <definedName name="Taiwan">MOU!$B$28:$Q$28</definedName>
    <definedName name="Thailand">MOU!$B$29:$Q$29</definedName>
    <definedName name="The_Netherlands">MOU!$B$30:$Q$30</definedName>
    <definedName name="to">'Form 2'!$Q$17</definedName>
    <definedName name="Topic1">'Form 2'!$D$3</definedName>
    <definedName name="Topic2">'Form 2'!$D$7</definedName>
    <definedName name="Topic3">'Form 2'!$D$11</definedName>
    <definedName name="United_Kingdom">MOU!$B$31:$Q$31</definedName>
    <definedName name="Viet_Nam">MOU!$B$32:$Q$32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TU47nIAW36pFs8rL7on8OjIfYULv1iv1geeAE8bK0TI="/>
    </ext>
  </extLst>
</workbook>
</file>

<file path=xl/calcChain.xml><?xml version="1.0" encoding="utf-8"?>
<calcChain xmlns="http://schemas.openxmlformats.org/spreadsheetml/2006/main">
  <c r="S6" i="3" l="1"/>
  <c r="S5" i="3"/>
  <c r="S4" i="3"/>
  <c r="Q4" i="3"/>
  <c r="P4" i="3"/>
  <c r="O4" i="3"/>
  <c r="N4" i="3"/>
  <c r="M4" i="3"/>
  <c r="L4" i="3"/>
  <c r="K4" i="3"/>
  <c r="J4" i="3"/>
  <c r="I4" i="3"/>
  <c r="H4" i="3"/>
  <c r="G4" i="3"/>
  <c r="F4" i="3"/>
  <c r="T5" i="3" l="1"/>
  <c r="V5" i="3"/>
  <c r="U5" i="3"/>
  <c r="T6" i="3"/>
  <c r="V6" i="3"/>
  <c r="U6" i="3"/>
  <c r="T4" i="3"/>
  <c r="V4" i="3"/>
  <c r="U4" i="3"/>
  <c r="E4" i="3"/>
  <c r="D4" i="3"/>
  <c r="X5" i="3"/>
  <c r="X6" i="3"/>
  <c r="W5" i="3"/>
  <c r="W6" i="3"/>
  <c r="X4" i="3"/>
  <c r="W4" i="3"/>
  <c r="AB17" i="2"/>
  <c r="AL13" i="2" s="1"/>
  <c r="X13" i="2"/>
  <c r="F12" i="2"/>
  <c r="AL11" i="2"/>
  <c r="X11" i="2"/>
  <c r="F11" i="2"/>
  <c r="X9" i="2"/>
  <c r="F8" i="2"/>
  <c r="X7" i="2"/>
  <c r="F7" i="2"/>
  <c r="X5" i="2"/>
  <c r="F4" i="2"/>
  <c r="X3" i="2"/>
  <c r="F3" i="2"/>
  <c r="Y4" i="3" l="1"/>
  <c r="Y5" i="3"/>
  <c r="Y6" i="3"/>
  <c r="AL12" i="2"/>
  <c r="AL14" i="2"/>
  <c r="F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tc={F7259CCB-964C-4920-B387-4D9E12CE2060}</author>
  </authors>
  <commentList>
    <comment ref="B1" authorId="0" shapeId="0" xr:uid="{F7259CCB-964C-4920-B387-4D9E12CE20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赤字＝MOUのみ締結の機関、緑セル＝2025 2ndから新たに締結した機関
※2025 2nd callではData61（Australia）を削除
※CNRS（France）は両方に該当していないが締結中、KISTI（Korea）は両方に該当）
※国別なのでMOU機関がOthersのものは表に入っていない。</t>
      </text>
    </comment>
  </commentList>
</comments>
</file>

<file path=xl/sharedStrings.xml><?xml version="1.0" encoding="utf-8"?>
<sst xmlns="http://schemas.openxmlformats.org/spreadsheetml/2006/main" count="1702" uniqueCount="862">
  <si>
    <t>rev0407</t>
  </si>
  <si>
    <t>Name of University/Institution:</t>
  </si>
  <si>
    <t>Country</t>
  </si>
  <si>
    <t>Choose from drop-down</t>
  </si>
  <si>
    <t>1. Choose the name of the country where your home institution locates first.</t>
  </si>
  <si>
    <t>Institute/University</t>
  </si>
  <si>
    <t>2. Then choose the name of your home institution.</t>
  </si>
  <si>
    <t>Others</t>
  </si>
  <si>
    <t>When you do not have the right name on the list, enter the name on "others".</t>
  </si>
  <si>
    <t>1. Candidate’s Information</t>
  </si>
  <si>
    <t>Name:</t>
  </si>
  <si>
    <t>Date of birth:</t>
  </si>
  <si>
    <t>Gender:</t>
  </si>
  <si>
    <t>FAMILY</t>
  </si>
  <si>
    <t>GIVEN</t>
  </si>
  <si>
    <t>yyyy/mm/dd</t>
  </si>
  <si>
    <t>Male/Female</t>
  </si>
  <si>
    <t>drop-down</t>
  </si>
  <si>
    <t>* NOTE *</t>
  </si>
  <si>
    <t>Master/Ph.D:</t>
  </si>
  <si>
    <t>Nationality:</t>
  </si>
  <si>
    <r>
      <rPr>
        <sz val="11"/>
        <color rgb="FF000000"/>
        <rFont val="Verdana"/>
        <family val="2"/>
      </rPr>
      <t xml:space="preserve">* Please fill in </t>
    </r>
    <r>
      <rPr>
        <sz val="11"/>
        <color rgb="FFFF0000"/>
        <rFont val="Verdana"/>
        <family val="2"/>
      </rPr>
      <t xml:space="preserve">the boxes in </t>
    </r>
    <r>
      <rPr>
        <b/>
        <u/>
        <sz val="11"/>
        <color rgb="FF808080"/>
        <rFont val="Verdana"/>
        <family val="2"/>
      </rPr>
      <t>GRAY</t>
    </r>
    <r>
      <rPr>
        <sz val="11"/>
        <color rgb="FF000000"/>
        <rFont val="Verdana"/>
        <family val="2"/>
      </rPr>
      <t>.</t>
    </r>
  </si>
  <si>
    <t>choose from drop-down</t>
  </si>
  <si>
    <r>
      <rPr>
        <sz val="11"/>
        <color theme="1"/>
        <rFont val="Verdana"/>
        <family val="2"/>
      </rPr>
      <t xml:space="preserve">* When a cell says </t>
    </r>
    <r>
      <rPr>
        <sz val="11"/>
        <color rgb="FFFF0000"/>
        <rFont val="Verdana"/>
        <family val="2"/>
      </rPr>
      <t>"(Choose from) drop-down"</t>
    </r>
    <r>
      <rPr>
        <sz val="11"/>
        <color rgb="FF000000"/>
        <rFont val="Verdana"/>
        <family val="2"/>
      </rPr>
      <t xml:space="preserve">, please </t>
    </r>
    <r>
      <rPr>
        <b/>
        <sz val="11"/>
        <color rgb="FFFF0000"/>
        <rFont val="Verdana"/>
        <family val="2"/>
      </rPr>
      <t>use a drop-down list.</t>
    </r>
  </si>
  <si>
    <t>E-mail:</t>
  </si>
  <si>
    <t>2. Supervisor’s Information at your university:</t>
  </si>
  <si>
    <t>Title/Position:</t>
  </si>
  <si>
    <r>
      <rPr>
        <sz val="11"/>
        <color theme="1"/>
        <rFont val="Verdana"/>
        <family val="2"/>
      </rPr>
      <t xml:space="preserve">* Please fill in the </t>
    </r>
    <r>
      <rPr>
        <b/>
        <sz val="11"/>
        <color rgb="FFFF0000"/>
        <rFont val="Verdana"/>
        <family val="2"/>
      </rPr>
      <t>form 2</t>
    </r>
    <r>
      <rPr>
        <sz val="11"/>
        <color rgb="FF000000"/>
        <rFont val="Verdana"/>
        <family val="2"/>
      </rPr>
      <t xml:space="preserve"> as well.</t>
    </r>
  </si>
  <si>
    <t>Department:</t>
  </si>
  <si>
    <t>3. Curriculum Vitae:   *Please adjust the hight of rows if you need.</t>
  </si>
  <si>
    <t>Year:</t>
  </si>
  <si>
    <t>Course:</t>
  </si>
  <si>
    <t>School Name:</t>
  </si>
  <si>
    <t>*Please fill in your English level or appropriate English language proficiency test scores.</t>
  </si>
  <si>
    <t>4. Research Topics (select up to 3 topics from “list of research topics” and fill out in order)</t>
  </si>
  <si>
    <t>Please confirm the No. you enter.</t>
  </si>
  <si>
    <t>Order</t>
  </si>
  <si>
    <t>No.</t>
  </si>
  <si>
    <r>
      <rPr>
        <sz val="10"/>
        <color theme="1"/>
        <rFont val="Verdana"/>
        <family val="2"/>
      </rPr>
      <t>Research Area</t>
    </r>
    <r>
      <rPr>
        <sz val="10"/>
        <color rgb="FF000000"/>
        <rFont val="游ゴシック"/>
        <family val="3"/>
        <charset val="128"/>
      </rPr>
      <t>／</t>
    </r>
    <r>
      <rPr>
        <sz val="10"/>
        <color rgb="FF000000"/>
        <rFont val="Verdana"/>
        <family val="2"/>
      </rPr>
      <t>Title of the research</t>
    </r>
  </si>
  <si>
    <t xml:space="preserve">Supervisor </t>
  </si>
  <si>
    <t>id</t>
  </si>
  <si>
    <t>result</t>
  </si>
  <si>
    <t>message</t>
  </si>
  <si>
    <t>Blank</t>
  </si>
  <si>
    <t>Error: Please do not leave [From] and/or [To] blank.</t>
  </si>
  <si>
    <t>Error</t>
  </si>
  <si>
    <t>Error: Please correct the duration you entered.</t>
  </si>
  <si>
    <t>Over</t>
  </si>
  <si>
    <t>Less</t>
  </si>
  <si>
    <t>Error: The internship period should be more than 60 days.</t>
  </si>
  <si>
    <t>5. Duration:</t>
  </si>
  <si>
    <t>From:</t>
  </si>
  <si>
    <t>To:</t>
  </si>
  <si>
    <t>Days:</t>
  </si>
  <si>
    <t>6. Objectives of your “NII International Internship Program”</t>
  </si>
  <si>
    <t>ID</t>
  </si>
  <si>
    <t>Master/PhD</t>
  </si>
  <si>
    <t>Order by Applicant</t>
  </si>
  <si>
    <t>Topic
№</t>
  </si>
  <si>
    <t>Supervisor</t>
  </si>
  <si>
    <t>research area</t>
  </si>
  <si>
    <t xml:space="preserve"> Title of the research </t>
  </si>
  <si>
    <t>From</t>
  </si>
  <si>
    <t>To</t>
  </si>
  <si>
    <t>Days</t>
  </si>
  <si>
    <t>country</t>
  </si>
  <si>
    <t>name of institutions</t>
  </si>
  <si>
    <t>America</t>
  </si>
  <si>
    <t>International Computer Science Institute (ICI-Berkeley)</t>
  </si>
  <si>
    <t>New Jersey Institute of Technology</t>
  </si>
  <si>
    <t>University of Illinois at Urbana Champaign</t>
  </si>
  <si>
    <t>・・・</t>
  </si>
  <si>
    <t>Argentina</t>
  </si>
  <si>
    <t>Australia</t>
  </si>
  <si>
    <t>Royal Melbourne Institute of Technology</t>
  </si>
  <si>
    <t>Austria</t>
  </si>
  <si>
    <t>Belgium</t>
  </si>
  <si>
    <t>University of Namur</t>
  </si>
  <si>
    <t>Brazil</t>
  </si>
  <si>
    <t>Pontifical Catholic University of Campinas</t>
  </si>
  <si>
    <t>Canada</t>
  </si>
  <si>
    <t>Polytechnique Montréal</t>
  </si>
  <si>
    <t>Simon Fraser University</t>
  </si>
  <si>
    <t>York University</t>
  </si>
  <si>
    <t>Chile</t>
  </si>
  <si>
    <t>Pontificia Universidad Católica de Chile (PUCC)</t>
  </si>
  <si>
    <t>China</t>
  </si>
  <si>
    <t>Institute of Computing Technology, Chinese Academy of Sciences</t>
  </si>
  <si>
    <t>Tongji University</t>
  </si>
  <si>
    <t>University of Science and Technology of China (USTC)</t>
  </si>
  <si>
    <t>Czech</t>
  </si>
  <si>
    <t>The Czech Technical University in Prague</t>
  </si>
  <si>
    <t>Egypt</t>
  </si>
  <si>
    <t>The Egypt-Japan University of  Science and Technology(E-JUST)</t>
  </si>
  <si>
    <t>Finland</t>
  </si>
  <si>
    <t>France</t>
  </si>
  <si>
    <t>The Central National de la Recherche Scientifique (CNRS)</t>
  </si>
  <si>
    <t>Centre de Recherche en Informatique de Lens (CRIL)</t>
  </si>
  <si>
    <t>Claude Bernard University Lyon 1</t>
  </si>
  <si>
    <t>Germany</t>
  </si>
  <si>
    <t>German Research Center for Artificial Intelligence (DFKI)</t>
  </si>
  <si>
    <t>Saarland University</t>
  </si>
  <si>
    <t>Technische Universität Berlin (TUB, TU Berlin)</t>
  </si>
  <si>
    <t>Technische Universität Braunschweig (TU Braunschweig)</t>
  </si>
  <si>
    <t>India</t>
  </si>
  <si>
    <t>Indraprastha Institute of Information Technology, Delhi</t>
  </si>
  <si>
    <t>Ireland</t>
  </si>
  <si>
    <t>Dublin City University</t>
  </si>
  <si>
    <t>Lero - the Irish Software Research Centre（The University of Limerick)</t>
  </si>
  <si>
    <t>Italy</t>
  </si>
  <si>
    <t>Korea</t>
  </si>
  <si>
    <t>Norway</t>
  </si>
  <si>
    <t>Portugal</t>
  </si>
  <si>
    <t>INESC Technology and Science (INESC TEC)</t>
  </si>
  <si>
    <t>University of Minho</t>
  </si>
  <si>
    <t>Saudi Arabia</t>
  </si>
  <si>
    <t>King Abdullah University of Science and Technology (KAUST)</t>
  </si>
  <si>
    <t>Singapore</t>
  </si>
  <si>
    <t>Spain</t>
  </si>
  <si>
    <t>The Universitat Politècnica de Catalunya (UPC)</t>
  </si>
  <si>
    <t>Universidad Politécnica de Madrid (UPM)</t>
  </si>
  <si>
    <t>Universitat Politècnica de València (UPV)</t>
  </si>
  <si>
    <t>Sweden</t>
  </si>
  <si>
    <t>KTH Royal Institute of Technology</t>
  </si>
  <si>
    <t>Swiss</t>
  </si>
  <si>
    <t>University of Zurich (UZH)</t>
  </si>
  <si>
    <t>Taiwan</t>
  </si>
  <si>
    <t>Thailand</t>
  </si>
  <si>
    <t>The Netherlands</t>
  </si>
  <si>
    <t>United Kingdom</t>
  </si>
  <si>
    <t>Alan Turing Institute</t>
  </si>
  <si>
    <t>University of Bath</t>
  </si>
  <si>
    <t>University of Bristol</t>
  </si>
  <si>
    <t>Viet Nam</t>
  </si>
  <si>
    <t>gender</t>
  </si>
  <si>
    <t>status</t>
  </si>
  <si>
    <t>nation</t>
  </si>
  <si>
    <t>male</t>
  </si>
  <si>
    <t>Master</t>
  </si>
  <si>
    <t>Afghanistan</t>
  </si>
  <si>
    <t>female</t>
  </si>
  <si>
    <t>Ph.D</t>
  </si>
  <si>
    <t>Albania</t>
  </si>
  <si>
    <t>Algeria</t>
  </si>
  <si>
    <t>American Samoa</t>
  </si>
  <si>
    <t>Andorra</t>
  </si>
  <si>
    <t>Angola</t>
  </si>
  <si>
    <t>Anguilla</t>
  </si>
  <si>
    <t>Antigua and Barbuda</t>
  </si>
  <si>
    <t>Armenia</t>
  </si>
  <si>
    <t>Aruba</t>
  </si>
  <si>
    <t>Azerbaijan</t>
  </si>
  <si>
    <t>Bahamas</t>
  </si>
  <si>
    <t>Bahrain</t>
  </si>
  <si>
    <t>Bangladesh</t>
  </si>
  <si>
    <t>Barbados</t>
  </si>
  <si>
    <t>Belarus</t>
  </si>
  <si>
    <t>Belize</t>
  </si>
  <si>
    <t>Benin</t>
  </si>
  <si>
    <t>Bermuda</t>
  </si>
  <si>
    <t>Bhutan</t>
  </si>
  <si>
    <t>Bolivia</t>
  </si>
  <si>
    <t>Bosnia and Herzegovina</t>
  </si>
  <si>
    <t>Botswana</t>
  </si>
  <si>
    <t>British Indian Territory</t>
  </si>
  <si>
    <t>British Virgin Islands</t>
  </si>
  <si>
    <t>Brunei</t>
  </si>
  <si>
    <t>Bulgaria</t>
  </si>
  <si>
    <t>Burkina Faso</t>
  </si>
  <si>
    <t>Burundi</t>
  </si>
  <si>
    <t>Cambodia</t>
  </si>
  <si>
    <t>Cameroon</t>
  </si>
  <si>
    <t>Cape Verde</t>
  </si>
  <si>
    <t>Cayman Islands</t>
  </si>
  <si>
    <t>Central African Republic</t>
  </si>
  <si>
    <t>Chad</t>
  </si>
  <si>
    <t>Channel Islands</t>
  </si>
  <si>
    <t>Christmas Island</t>
  </si>
  <si>
    <t>Cocos Islands</t>
  </si>
  <si>
    <t>Colombia</t>
  </si>
  <si>
    <t>Comoros</t>
  </si>
  <si>
    <t>Congo</t>
  </si>
  <si>
    <t>Cook Islands</t>
  </si>
  <si>
    <t>Costa Rica</t>
  </si>
  <si>
    <t xml:space="preserve">Cote d'Ivoire </t>
  </si>
  <si>
    <t>Croatia</t>
  </si>
  <si>
    <t>Cuba</t>
  </si>
  <si>
    <t>Cyprus</t>
  </si>
  <si>
    <t>Czech Republic</t>
  </si>
  <si>
    <t>Democratic Republic of the Congo</t>
  </si>
  <si>
    <t>Denmark</t>
  </si>
  <si>
    <t>Djibouti</t>
  </si>
  <si>
    <t>Dominica</t>
  </si>
  <si>
    <t>Dominican Republic</t>
  </si>
  <si>
    <t>Ecuador</t>
  </si>
  <si>
    <t>El Salvador</t>
  </si>
  <si>
    <t>Equatorial Guinea</t>
  </si>
  <si>
    <t>Eritrea</t>
  </si>
  <si>
    <t>Estonia</t>
  </si>
  <si>
    <t>Ethiopia</t>
  </si>
  <si>
    <t>Faeroe Islands</t>
  </si>
  <si>
    <t>Falkland Islands</t>
  </si>
  <si>
    <t>Federated States of Micronesia</t>
  </si>
  <si>
    <t>Fiji</t>
  </si>
  <si>
    <t>French Guiana</t>
  </si>
  <si>
    <t>French Polynesia</t>
  </si>
  <si>
    <t>Gabon</t>
  </si>
  <si>
    <t>Gambia</t>
  </si>
  <si>
    <t>Georgia</t>
  </si>
  <si>
    <t>Ghana</t>
  </si>
  <si>
    <t>Gibraltar</t>
  </si>
  <si>
    <t>Greece</t>
  </si>
  <si>
    <t>Greenland</t>
  </si>
  <si>
    <t>Grenada</t>
  </si>
  <si>
    <t>Guadeloupe Martinique</t>
  </si>
  <si>
    <t>Guam</t>
  </si>
  <si>
    <t>Guatemala</t>
  </si>
  <si>
    <t>Guinea</t>
  </si>
  <si>
    <t>Guinea-Bissau</t>
  </si>
  <si>
    <t>Guyana</t>
  </si>
  <si>
    <t>Haiti</t>
  </si>
  <si>
    <t>Honduras</t>
  </si>
  <si>
    <t xml:space="preserve">Hong Kong </t>
  </si>
  <si>
    <t>Hungary</t>
  </si>
  <si>
    <t>Iceland</t>
  </si>
  <si>
    <t>Indonesia</t>
  </si>
  <si>
    <t>Iran</t>
  </si>
  <si>
    <t>Iraq</t>
  </si>
  <si>
    <t>Isle of Man</t>
  </si>
  <si>
    <t>Israel</t>
  </si>
  <si>
    <t>Jamaica</t>
  </si>
  <si>
    <t>Japan</t>
  </si>
  <si>
    <t>Johnston Island</t>
  </si>
  <si>
    <t>Jordan</t>
  </si>
  <si>
    <t>Kashmir</t>
  </si>
  <si>
    <t>Kazakhstan</t>
  </si>
  <si>
    <t>Kenya</t>
  </si>
  <si>
    <t>Kiribati</t>
  </si>
  <si>
    <t>Kuwait</t>
  </si>
  <si>
    <t>Kyrgyz</t>
  </si>
  <si>
    <t>Lao People's Democratic Republic</t>
  </si>
  <si>
    <t>Latvia</t>
  </si>
  <si>
    <t>Lebanon</t>
  </si>
  <si>
    <t>Lesotho</t>
  </si>
  <si>
    <t>Liberia</t>
  </si>
  <si>
    <t>Libya</t>
  </si>
  <si>
    <t>Liechtenstein</t>
  </si>
  <si>
    <t>Lithuania</t>
  </si>
  <si>
    <t>Luxembourg</t>
  </si>
  <si>
    <t xml:space="preserve">Macau </t>
  </si>
  <si>
    <t>Madagascar</t>
  </si>
  <si>
    <t>Malawi</t>
  </si>
  <si>
    <t>Malaysia</t>
  </si>
  <si>
    <t>Maldives</t>
  </si>
  <si>
    <t>Mali</t>
  </si>
  <si>
    <t>Malta</t>
  </si>
  <si>
    <t>Marshall Islands</t>
  </si>
  <si>
    <t>Martinique</t>
  </si>
  <si>
    <t>Mauritania</t>
  </si>
  <si>
    <t>Mauritius</t>
  </si>
  <si>
    <t>Mayotte</t>
  </si>
  <si>
    <t>Mexico</t>
  </si>
  <si>
    <t>Midway Islands</t>
  </si>
  <si>
    <t>Moldova</t>
  </si>
  <si>
    <t>Monaco</t>
  </si>
  <si>
    <t>Mongolia</t>
  </si>
  <si>
    <t>Montenegro</t>
  </si>
  <si>
    <t>Montserrat</t>
  </si>
  <si>
    <t>Morocco</t>
  </si>
  <si>
    <t>Mozambique</t>
  </si>
  <si>
    <t>Myanmar</t>
  </si>
  <si>
    <t>Namibia</t>
  </si>
  <si>
    <t>Nauru</t>
  </si>
  <si>
    <t>Nepal</t>
  </si>
  <si>
    <t>Netherlands Antilles</t>
  </si>
  <si>
    <t>New Caledonia</t>
  </si>
  <si>
    <t xml:space="preserve">New Zealand </t>
  </si>
  <si>
    <t>Nicaragua</t>
  </si>
  <si>
    <t>Niger</t>
  </si>
  <si>
    <t>Nigeria</t>
  </si>
  <si>
    <t>Niue</t>
  </si>
  <si>
    <t>Norfolk Island</t>
  </si>
  <si>
    <t>North  Korea</t>
  </si>
  <si>
    <t>Northern Mariana Islands</t>
  </si>
  <si>
    <t>Oman</t>
  </si>
  <si>
    <t>Pakistan</t>
  </si>
  <si>
    <t>Palau</t>
  </si>
  <si>
    <t>Panama</t>
  </si>
  <si>
    <t>Papua New Guinea</t>
  </si>
  <si>
    <t>Paraguay</t>
  </si>
  <si>
    <t>Peru</t>
  </si>
  <si>
    <t>Philippines</t>
  </si>
  <si>
    <t xml:space="preserve">Pitcairn </t>
  </si>
  <si>
    <t>Poland</t>
  </si>
  <si>
    <t>Puerto Rico</t>
  </si>
  <si>
    <t>Qatar</t>
  </si>
  <si>
    <t>Reunion</t>
  </si>
  <si>
    <t>Romania</t>
  </si>
  <si>
    <t>Russia</t>
  </si>
  <si>
    <t>Rwanda</t>
  </si>
  <si>
    <t>Saint Kitts and Nevis</t>
  </si>
  <si>
    <t>Saint Lucia</t>
  </si>
  <si>
    <t>Saint Vincent and the Grenadines</t>
  </si>
  <si>
    <t>Samoa</t>
  </si>
  <si>
    <t>San Marino</t>
  </si>
  <si>
    <t>Sao Tome and Principe</t>
  </si>
  <si>
    <t>Senegal</t>
  </si>
  <si>
    <t>Serbia</t>
  </si>
  <si>
    <t>Seychelles</t>
  </si>
  <si>
    <t>Sierra Leone</t>
  </si>
  <si>
    <t>Slovakia</t>
  </si>
  <si>
    <t>Slovenia</t>
  </si>
  <si>
    <t>Solomon Islands</t>
  </si>
  <si>
    <t>Somalia</t>
  </si>
  <si>
    <t>South Africa</t>
  </si>
  <si>
    <t>South Korea</t>
  </si>
  <si>
    <t>Sri Lanka</t>
  </si>
  <si>
    <t>St. Helena ex. dep.</t>
  </si>
  <si>
    <t>St. Pierre et Miquelon</t>
  </si>
  <si>
    <t>Sudan</t>
  </si>
  <si>
    <t>Suriname</t>
  </si>
  <si>
    <t>Svalbard</t>
  </si>
  <si>
    <t>Swaziland</t>
  </si>
  <si>
    <t>Syria</t>
  </si>
  <si>
    <t>Tajikistan</t>
  </si>
  <si>
    <t>Tanzania</t>
  </si>
  <si>
    <t>The Democratic Republic of Timor-Leste</t>
  </si>
  <si>
    <t>The Former Yugoslav Republic of Macedonia</t>
  </si>
  <si>
    <t>The West Bank and Gaza Strip</t>
  </si>
  <si>
    <t>Togo</t>
  </si>
  <si>
    <t xml:space="preserve">Tokelau </t>
  </si>
  <si>
    <t>Tonga</t>
  </si>
  <si>
    <t>Trinidad and Tobago</t>
  </si>
  <si>
    <t>Tunisia</t>
  </si>
  <si>
    <t>Turkey</t>
  </si>
  <si>
    <t>Turkmenistan</t>
  </si>
  <si>
    <t>Turks and Caicos Islands</t>
  </si>
  <si>
    <t>Tuvalu</t>
  </si>
  <si>
    <t>Uganda</t>
  </si>
  <si>
    <t>Ukraine</t>
  </si>
  <si>
    <t xml:space="preserve">United Arab Emirates </t>
  </si>
  <si>
    <t xml:space="preserve">United Kingdom </t>
  </si>
  <si>
    <t xml:space="preserve">United States of America </t>
  </si>
  <si>
    <t>Uruguay</t>
  </si>
  <si>
    <t>Uzbekistan</t>
  </si>
  <si>
    <t>Vanuatu</t>
  </si>
  <si>
    <t>Vatican City State</t>
  </si>
  <si>
    <t>Venezuela</t>
  </si>
  <si>
    <t>Virgin</t>
  </si>
  <si>
    <t>Wake Island</t>
  </si>
  <si>
    <t>Wallis and Futuna Islands</t>
  </si>
  <si>
    <t>Western Sahara</t>
  </si>
  <si>
    <t>Yemen</t>
  </si>
  <si>
    <t>Zambia</t>
  </si>
  <si>
    <t>Zimbabwe</t>
  </si>
  <si>
    <t>Research area</t>
  </si>
  <si>
    <t>Title of the research</t>
  </si>
  <si>
    <t>Website</t>
  </si>
  <si>
    <t>Name of supervisor</t>
  </si>
  <si>
    <t>Title of the supervisor</t>
  </si>
  <si>
    <t>Requirements for applicants: Master's / Ph.D. Student</t>
  </si>
  <si>
    <t>Total number of acceptance per supervisor</t>
  </si>
  <si>
    <t>Duration : 2-6months (less than 180days)</t>
  </si>
  <si>
    <t>Comments</t>
  </si>
  <si>
    <t>Professor</t>
  </si>
  <si>
    <t>Ph.D.</t>
  </si>
  <si>
    <t>Machine learning</t>
  </si>
  <si>
    <t>https://mahito.nii.ac.jp</t>
  </si>
  <si>
    <t>Mahito Sugiyama</t>
  </si>
  <si>
    <t>Associate Professor</t>
  </si>
  <si>
    <t>P01201</t>
  </si>
  <si>
    <t>Hideaki Takeda</t>
  </si>
  <si>
    <t>Artificial Intelligence</t>
  </si>
  <si>
    <t>http://www-kasm.nii.ac.jp/~takeda</t>
  </si>
  <si>
    <t>P02001</t>
  </si>
  <si>
    <t>Yuichi Yoshida</t>
  </si>
  <si>
    <t>P02002</t>
  </si>
  <si>
    <t>P02003</t>
  </si>
  <si>
    <t>Theoretical Computer Science</t>
  </si>
  <si>
    <t>P02101</t>
  </si>
  <si>
    <t>Computational Complexity Theory</t>
  </si>
  <si>
    <t>Meta-complexity, average-case complexity, pseudorandomness, and the Minimum Circuit Size Problem</t>
  </si>
  <si>
    <t>Shuichi Hirahara</t>
  </si>
  <si>
    <t>P03401</t>
  </si>
  <si>
    <t>Robotics</t>
  </si>
  <si>
    <t>Taisuke Kobayashi</t>
  </si>
  <si>
    <t>Assistant Professor</t>
  </si>
  <si>
    <t>P03501</t>
  </si>
  <si>
    <t>Quantum information</t>
  </si>
  <si>
    <t>Akihito Soeda</t>
  </si>
  <si>
    <t>Fuyuki Ishikawa</t>
  </si>
  <si>
    <t>A00302</t>
  </si>
  <si>
    <t>A00601</t>
  </si>
  <si>
    <t>Energy-efficient edge AI-based wireless networks design for Beyond 5G</t>
  </si>
  <si>
    <t>Megumi Kaneko</t>
  </si>
  <si>
    <t>A00602</t>
  </si>
  <si>
    <t>A00603</t>
  </si>
  <si>
    <t>A01201</t>
  </si>
  <si>
    <t>Advanced Type Systems for Computational Effects</t>
  </si>
  <si>
    <t>Taro Sekiyama</t>
  </si>
  <si>
    <t>A01202</t>
  </si>
  <si>
    <t>A01203</t>
  </si>
  <si>
    <t>Type-Based Temporal Verification and Its Automation</t>
  </si>
  <si>
    <t>A01701</t>
  </si>
  <si>
    <t>Categorical Foundation of Model Checking</t>
  </si>
  <si>
    <t>https://group-mmm.org/~ichiro/</t>
  </si>
  <si>
    <t>Ichiro Hasuo</t>
  </si>
  <si>
    <t>A01702</t>
  </si>
  <si>
    <t>Logical guidance in optimization metaheuristics</t>
  </si>
  <si>
    <t>A01703</t>
  </si>
  <si>
    <t>Logical safety for automated driving</t>
  </si>
  <si>
    <t>A01801</t>
  </si>
  <si>
    <t>Computer network</t>
  </si>
  <si>
    <t>http://www.flab.nii.ac.jp/internship</t>
  </si>
  <si>
    <t>Kensuke Fukuda</t>
  </si>
  <si>
    <t>A01802</t>
  </si>
  <si>
    <t>A01803</t>
  </si>
  <si>
    <t>Network security measurement and analysis</t>
  </si>
  <si>
    <t>K00101</t>
  </si>
  <si>
    <t>http://www-al.nii.ac.jp</t>
  </si>
  <si>
    <t>Akiko Aizawa</t>
  </si>
  <si>
    <t>K00102</t>
  </si>
  <si>
    <t>Deep analysis of scientific papers</t>
  </si>
  <si>
    <t>K00401</t>
  </si>
  <si>
    <t>Frederic ANDRES</t>
  </si>
  <si>
    <t>K00402</t>
  </si>
  <si>
    <t>K00403</t>
  </si>
  <si>
    <t>K00404</t>
  </si>
  <si>
    <t>K00405</t>
  </si>
  <si>
    <t>K00501</t>
  </si>
  <si>
    <t>Satoshi Ikehata</t>
  </si>
  <si>
    <t>K01001</t>
  </si>
  <si>
    <t>Digital Humanities</t>
  </si>
  <si>
    <t>Asanobu Kitamoto</t>
  </si>
  <si>
    <t>K01002</t>
  </si>
  <si>
    <t>Earth Environmental Informatics</t>
  </si>
  <si>
    <t>K01003</t>
  </si>
  <si>
    <t>Crisis Informatics</t>
  </si>
  <si>
    <t>Big data analytics (esp. image processing, natural language processing, and machine learning) for natural disasters and crisis</t>
  </si>
  <si>
    <t>K01004</t>
  </si>
  <si>
    <t>Open Science</t>
  </si>
  <si>
    <t>K01401</t>
  </si>
  <si>
    <t>Content-Based Image and Video Analysis</t>
  </si>
  <si>
    <t>http://www.satoh-lab.nii.ac.jp/</t>
  </si>
  <si>
    <t>Shin'ichi Satoh</t>
  </si>
  <si>
    <t>K01402</t>
  </si>
  <si>
    <t>K01601</t>
  </si>
  <si>
    <t>computer vision</t>
  </si>
  <si>
    <t>http://www.dgcv.nii.ac.jp</t>
  </si>
  <si>
    <t>Akihiro Sugimoto</t>
  </si>
  <si>
    <t>K01602</t>
  </si>
  <si>
    <t>digital geometry</t>
  </si>
  <si>
    <t>Rigorous background on mathematics as well as computer vision is required.  In particular, strong knowledge on linear algebra, graph theory, and number theory is important requirements.  Programming skills on image processing or computer vision are also required.  Potential applicants should send your CV and research interests/proposals directly to Prof. Sugimoto before your application.</t>
  </si>
  <si>
    <t>K01701</t>
  </si>
  <si>
    <t>Data Mining</t>
  </si>
  <si>
    <t>Atsuhiro Takasu</t>
  </si>
  <si>
    <t>K01702</t>
  </si>
  <si>
    <t>K01703</t>
  </si>
  <si>
    <t>Sequence Data Mining</t>
  </si>
  <si>
    <t>K02001</t>
  </si>
  <si>
    <t>Helmut PRENDINGER</t>
  </si>
  <si>
    <t>K02002</t>
  </si>
  <si>
    <t>K02003</t>
  </si>
  <si>
    <t>K02301</t>
  </si>
  <si>
    <t>Speech processing</t>
  </si>
  <si>
    <t>Junichi Yamagishi</t>
  </si>
  <si>
    <t>K02302</t>
  </si>
  <si>
    <t>K02303</t>
  </si>
  <si>
    <t>K02304</t>
  </si>
  <si>
    <t>K02305</t>
  </si>
  <si>
    <t>K02306</t>
  </si>
  <si>
    <t>J00301</t>
  </si>
  <si>
    <t>Isao Echizen</t>
  </si>
  <si>
    <t>J00302</t>
  </si>
  <si>
    <t>J00303</t>
  </si>
  <si>
    <t>・・・</t>
    <phoneticPr fontId="39"/>
  </si>
  <si>
    <t>Institut de Recherche en Informatique et Systemes Aleatoires (IRISA)</t>
  </si>
  <si>
    <t>Either</t>
  </si>
  <si>
    <t>Geometric analysis of machine learning models</t>
  </si>
  <si>
    <t>P01102</t>
  </si>
  <si>
    <t>Geometric analysis of T-PRISM, a logic programming language based on tensor embedding for statistical modeling</t>
  </si>
  <si>
    <t>Sensitivity Analysis/Lipschitz Continuous Algorithms</t>
  </si>
  <si>
    <t>Spectral Graph Theory for Directed Graphs and Hypergraphs</t>
  </si>
  <si>
    <t>P02004</t>
  </si>
  <si>
    <t>Sublinear-time Algorithms</t>
  </si>
  <si>
    <t>It is desirable that applicants have a conference publication in complexity theory.</t>
  </si>
  <si>
    <t>Required programming skills: Matlab, Python._x000D_
Basic knowledge in wireless/digital communications and signal processing is required.</t>
  </si>
  <si>
    <t>Data Science</t>
  </si>
  <si>
    <t>Molecular biology</t>
  </si>
  <si>
    <t>Cooperation with IRISA Lab (France)</t>
  </si>
  <si>
    <t>Big data analytics (esp. image processing, remote sensing, and machine learning) for solving environmental and societal problems</t>
  </si>
  <si>
    <t>Research on a new trend in science, such as open data, data citation, citizen science, and open innovation</t>
  </si>
  <si>
    <t>K01301</t>
  </si>
  <si>
    <t>Computer Vision and Computer Graphics</t>
  </si>
  <si>
    <t>Imari Sato</t>
  </si>
  <si>
    <t>K01302</t>
  </si>
  <si>
    <t>Computer Vision and Application</t>
  </si>
  <si>
    <t>(1) Discretization model of geometric shape,  (2) Discrete shape fitting to noisy integer points,(3) Any proposed topic related with digital geometry.</t>
  </si>
  <si>
    <t>Recommender System</t>
  </si>
  <si>
    <t>https://www.tlab.nii.ac.jp/</t>
  </si>
  <si>
    <t>K03501</t>
  </si>
  <si>
    <t>https://www.ap.nii.ac.jp/</t>
  </si>
  <si>
    <t>Shoichi Koyama</t>
  </si>
  <si>
    <t>K03502</t>
  </si>
  <si>
    <t>Monash University</t>
  </si>
  <si>
    <t xml:space="preserve">i. Higher Education </t>
    <phoneticPr fontId="39"/>
  </si>
  <si>
    <t>ii. Computer Skills</t>
    <phoneticPr fontId="39"/>
  </si>
  <si>
    <t xml:space="preserve">iii. English Language Proficiency: </t>
    <phoneticPr fontId="39"/>
  </si>
  <si>
    <t>Universitá della Svizzera Italiana (USI)</t>
    <phoneticPr fontId="39"/>
  </si>
  <si>
    <t>Family</t>
    <phoneticPr fontId="39"/>
  </si>
  <si>
    <t>First</t>
    <phoneticPr fontId="39"/>
  </si>
  <si>
    <t>Gender</t>
    <phoneticPr fontId="39"/>
  </si>
  <si>
    <t>MOU_Country</t>
    <phoneticPr fontId="39"/>
  </si>
  <si>
    <t>MOU_Name</t>
    <phoneticPr fontId="39"/>
  </si>
  <si>
    <t>Nationality</t>
    <phoneticPr fontId="39"/>
  </si>
  <si>
    <t>Email</t>
    <phoneticPr fontId="39"/>
  </si>
  <si>
    <t>Title</t>
    <phoneticPr fontId="39"/>
  </si>
  <si>
    <t>Dept</t>
    <phoneticPr fontId="39"/>
  </si>
  <si>
    <t>Supervisor</t>
    <phoneticPr fontId="39"/>
  </si>
  <si>
    <t>Applicant</t>
    <phoneticPr fontId="39"/>
  </si>
  <si>
    <t>Call</t>
    <phoneticPr fontId="39"/>
  </si>
  <si>
    <t>Topic</t>
    <phoneticPr fontId="39"/>
  </si>
  <si>
    <t>Duration</t>
    <phoneticPr fontId="39"/>
  </si>
  <si>
    <t>Date of Birth</t>
    <phoneticPr fontId="39"/>
  </si>
  <si>
    <t>Generative AI for Trustworthy Software Engineering</t>
  </si>
  <si>
    <t>Integrated terrestrial and spatial wireless communications for 6G</t>
  </si>
  <si>
    <t>Program Verification for Concurrency, Parallelism, and Distributed Computing</t>
  </si>
  <si>
    <t>Concurrency, parallelism, and distributed computing are techniques to distribute the computation over multiple processes or agents that interact with each other. They are fundamental to process big data or a large number of queries, but, on the other hand, they also make the systems complex, which hinders understanding and reasoning about the systems. The aim of this topic is to study a fundamental computational model of concurrent, parallel, or distributed systems and to develop verification techniques based on it. This is at an early stage of research, but there are a number of open questions worth exploring.</t>
  </si>
  <si>
    <t>Fixed-point specifications (such as in LTL and modal \mu-calculus) have been conventionally studied in terms of finitary and combinatory structures (automata, games, etc.). These observations are recently being transferred to more abstract settings, opening up algorithms and proof methods for new application domains (esp. probabilistic, metric, etc.). There are a number of research questions waiting to be answered, both theoretical and algorithmic. _x000D_
_x000D_
References (you'll work on one line): _x000D_
- Fibrational line: [Komorida, Katsumata, Hu, Klin, Hasuo, LICS’19], [Komorida, Katsumata, Kupke, Rot, Hasuo, LICS'21], [Kori, Hasuo, Katsumata, CONCUR'21]_x000D_
- PDR line: [Kori+, CAV’22], [Kori+, CAV'23]_x000D_
- compositionality line: [Watanabe+, CAV'23] _x000D_
_x000D_
##  Desired: familiarity with mathematical and abstract reasoning used in logic, lattice theory and (possibly) category theory_x000D_
_x000D_
##  Interested? Please first consult https://group-mmm.org/eratommsd/internship-students/ (don't write an email to me)</t>
  </si>
  <si>
    <t>Many real-world optimization problems have inherent logical and discrete structures, but many optimization metaheuristics (stochastic optimization, hill-climbing, evolutionary computation, etc.) do not make explicit use of such structures. We have used hierarchical optimization frameworks where the upper logical layer guides the lower metaheuristics layer for efficiency and explainability. The goal is to push the idea further in other applications and theoretical foundations._x000D_
_x000D_
References: [Zhang, Hasuo, Arcaini, CAV'19], [Zhang, Ernst, Sedwards, Arcaini, Hasuo, EMSOFT'18]_x000D_
_x000D_
Desired: familiarity with, or eagerness to learn, 1) formal logic, 2) optimization metaheuristics, 3) statistical machine learning_x000D_
_x000D_
Interested? Please first consult https://group-mmm.org/eratommsd/internship-students/ (don't write an email to me)</t>
  </si>
  <si>
    <t>Responsibility-sensitive safety (RSS) is a recently proposed methodology for devising mathematically-guaranteed safety rules for automated driving. The candidate will work on its logical foundations and its application to various driving scenarios. The work is much like interactive theorem proving, but with unique theoretical challenges (e.g. continuous dynamics) and a hot application (automated driving)._x000D_
_x000D_
References: [Hasuo, Eberhart, Haydon, et al., IEEE Trans. Intelligent Vehicles, ‘23 (available at arXiv)] [Shalev-Shwartz, Shammah, Shashua, arXiv'17]  _x000D_
_x000D_
Desired: familiarity with formal logic and interactive theorem proving, passion for bringing theory to practice_x000D_
_x000D_
Interested? Please first consult https://group-mmm.org/eratommsd/internship-students/ (don't write an email to me)</t>
  </si>
  <si>
    <t>Natural language processing</t>
  </si>
  <si>
    <t>Natural language understanding</t>
  </si>
  <si>
    <t>OntoAI learning annotation service</t>
  </si>
  <si>
    <t>K00406</t>
  </si>
  <si>
    <t>Machine learning for image processing (esp. character recognition), geographic information, linked data, metadata management, and data infrastructure for cultural big data</t>
  </si>
  <si>
    <t>A basic knowledge of Image Analysis and/or Machine learning, and  good programming skills are required</t>
  </si>
  <si>
    <t>General image analysis topics, e.g., image semantic analysis, semantic segmentation, classification, image captioning, image retrieval, and so on.  Landmark image retrieval can be considered, e.g., Google Landmark Image Retrieval https://www.kaggle.com/competitions/landmark-retrieval-2021</t>
  </si>
  <si>
    <t>One of the following topics (but not limited to):(1) 3D vision, (2) Human activity recognition,  (3) Vision and language, (4) Object detection and segmentation from video using deep learning, (5) Image/video generation using deep learning.</t>
  </si>
  <si>
    <t>Longer duration is better._x000D_
Rigorous background on mathematics is required.  Strong programming skills on image processing and computer vision are also required.  In the case of Master course students, highly motivated students who can stay for 6 months are preferable.  Students who are willing to pursuit ph.D at NII are preferable as well.  Potential applicants should send your CV and research interests/proposals directly to Prof. Sugimoto before your application.</t>
  </si>
  <si>
    <t>Natural Language Processing</t>
  </si>
  <si>
    <t>Audio Processing</t>
  </si>
  <si>
    <t>Knowledge of adaptive signal processing and acoustics is required. Programming skills in Python are also required. _x000D_
Reference: Koyama, et al. IEEE TASLP 2021.</t>
  </si>
  <si>
    <t>K03503</t>
  </si>
  <si>
    <t>Legendre decomposition (information geometric tensor decomposition; NeurIPS2018): https://arxiv.org/abs/1802.04502_x000D_
Many-body approximation for tensors (NeurIPS2023): https://openreview.net/forum?id=5yedZXV7wt</t>
  </si>
  <si>
    <t>Legendre decomposition (information geometric tensor decomposition; NeurIPS2018): https://arxiv.org/abs/1802.04502_x000D_
T-PRISM: https://github.com/prismplp/prism</t>
  </si>
  <si>
    <t>P01103</t>
  </si>
  <si>
    <t>Machine learning/Data mining</t>
  </si>
  <si>
    <t>Machine learning for graphs</t>
  </si>
  <si>
    <t>Molecular Graph Generation by Decomposition and Reassembling: https://doi.org/10.1021/acsomega.3c01078</t>
  </si>
  <si>
    <t>Knowledge Graph Applications</t>
  </si>
  <si>
    <t>P01202</t>
  </si>
  <si>
    <t>Building and Applications for Academic Knowledge Graph</t>
  </si>
  <si>
    <t>https://openreview.net/forum?id=VM7u8ecLrZVhttps://openreview.net/forum?id=boik01yhssB</t>
  </si>
  <si>
    <t>https://arxiv.org/abs/2106.02353https://arxiv.org/abs/2201.07289</t>
  </si>
  <si>
    <t>https://arxiv.org/abs/2204.08404https://arxiv.org/abs/2210.12601</t>
  </si>
  <si>
    <t>https://eccc.weizmann.ac.il/report/2022/119/https://eccc.weizmann.ac.il/report/2021/058/</t>
  </si>
  <si>
    <t>P02701</t>
  </si>
  <si>
    <t>Algorithmic game theory / Combinatorial optimization</t>
  </si>
  <si>
    <t>Algorithmic studies on information design, correlated equilibria, and online learning</t>
  </si>
  <si>
    <t>https://fujiik.github.io/</t>
  </si>
  <si>
    <t>Kaito Fujii</t>
  </si>
  <si>
    <t>P03601</t>
  </si>
  <si>
    <t>https://sshigaki.jimdofree.com/research/</t>
  </si>
  <si>
    <t>Shunsuke Shigaki</t>
  </si>
  <si>
    <t>A00301</t>
  </si>
  <si>
    <t>K02307</t>
  </si>
  <si>
    <t>K02308</t>
  </si>
  <si>
    <t>Real-world robot learning</t>
  </si>
  <si>
    <t>Robotics olfaction, Mechatronics, System control engineering, Computational Neuroscience, Ethology</t>
  </si>
  <si>
    <t>Modeling and Robot Implementation of Insect Locomotion Control Using Computational Neuroscience</t>
  </si>
  <si>
    <t>P03701</t>
  </si>
  <si>
    <t>See e.g. https://arxiv.org/abs/2004.06595 or https://arxiv.org/abs/2311.08988</t>
  </si>
  <si>
    <t>Philip Wellnitz</t>
  </si>
  <si>
    <t>P03702</t>
  </si>
  <si>
    <t>See e.g. https://arxiv.org/abs/2305.06659 or https://arxiv.org/abs/2010.09096</t>
  </si>
  <si>
    <t>P03703</t>
  </si>
  <si>
    <t>Theoretical Computer Science/Algorithm Engineering</t>
  </si>
  <si>
    <t>Fast Approximate String Matching in Practice</t>
  </si>
  <si>
    <t>The ultimate goal would be to implement (parts of) https://arxiv.org/abs/2004.08350, especially in the fully-compressed setting for Hamming distance. Efficient implementations might require theoretical results as well. Profound knowledge in C++ or Rust is preferred.</t>
  </si>
  <si>
    <t>Testing and Trust Exploration for AI Systems</t>
  </si>
  <si>
    <t>A01204</t>
  </si>
  <si>
    <t>Tabular Data Recognition and Analysis</t>
  </si>
  <si>
    <t>K02101</t>
  </si>
  <si>
    <t>Image Processing</t>
  </si>
  <si>
    <t>Mayumi Bono</t>
  </si>
  <si>
    <t>K02102</t>
  </si>
  <si>
    <t>Physics-informed machine learning for spatial audio processing</t>
  </si>
  <si>
    <t>Spatial active noise cancelling</t>
  </si>
  <si>
    <t>College of Enginnering, University of Washington, Seattle</t>
  </si>
  <si>
    <t>University of Southern California, Viterbi School of Engineering</t>
  </si>
  <si>
    <t>Indiana University, School of Informatics, Computing, and Engineering</t>
  </si>
  <si>
    <t>Language Technology Institute (LTI), Carnegie Mellon University</t>
  </si>
  <si>
    <t>The Faculty of Exact and Natural Sciences of Buenos Aires University</t>
  </si>
  <si>
    <t>The Faculty of Engineering and Information Technologies, The University of Sydney</t>
  </si>
  <si>
    <t>School of Computing &amp; Information Systems, Melbourne School of Engineering, The University of Melbourne</t>
  </si>
  <si>
    <t>School of Computer Science, McGill University</t>
    <phoneticPr fontId="39"/>
  </si>
  <si>
    <t>Faculty of Mathematics, University of Waterloo</t>
    <phoneticPr fontId="39"/>
  </si>
  <si>
    <t>School of Computer Science, Peking University</t>
  </si>
  <si>
    <t>Aalto University, School of Electrical Engineering and School of Science</t>
    <phoneticPr fontId="39"/>
  </si>
  <si>
    <t>Grenoble INP</t>
  </si>
  <si>
    <t>Université Grenoble Alpes (Université Joseph Fourier-Grenoble 1)</t>
  </si>
  <si>
    <t>Laboratoire d'Informatique de Paris 6, Sorbonne Université (l'université Pierre et Marie Curie)</t>
  </si>
  <si>
    <t>Institut National Polytechnique Toulouse (INP-ENSEEIHT)</t>
  </si>
  <si>
    <t>Université Toulouse III - Paul Sabatier, Institut de Recherche en Informatique de Toulouse (IRIT)</t>
  </si>
  <si>
    <t>Université Paris Saclay, Graduate School of Computer Science (Université Paris Sud)</t>
  </si>
  <si>
    <t>Université Côte d'Azur (University of Nice Sophia Antipolis)</t>
  </si>
  <si>
    <t>Clermont Auvergne INP, School of Engineering ISIMA, LIMOS Laboratory (The Blaise Pascal University of Clermont-Ferrand)</t>
  </si>
  <si>
    <t>the Nantes University, Laboratory of Digital Sciences of Nantes (LS2N)</t>
  </si>
  <si>
    <t>Institut National des Sciences Appliquées de Lyon - INSA Lyon</t>
  </si>
  <si>
    <t>EURECOM</t>
  </si>
  <si>
    <t>Faculty of Applied Computer Science, University of Augsburg</t>
  </si>
  <si>
    <t>The University of Freiburg, the Faculty of Applied Sciences</t>
  </si>
  <si>
    <t>The RWTH Aachen University, Faculty of Mathmatics, Computer Science and Natural Sciences</t>
  </si>
  <si>
    <t>The German Academic Exchange Service (DAAD)</t>
  </si>
  <si>
    <t>Department of Computer and Information Science, University of Konstanz</t>
  </si>
  <si>
    <t>Technical University of Munich, the Department of Informatics and the Department of Electrical Engineering and Information Technology (TUM)</t>
  </si>
  <si>
    <t>Georg-August-University of Göttingen, Institute of Computer Science, Centre for Computational Sciences, Campus Institute Data Science, Research Department of the State and University Library</t>
  </si>
  <si>
    <t>School of Computer Science and Statistics and ADAPT Centre, Trinity College Dublin</t>
    <phoneticPr fontId="39"/>
  </si>
  <si>
    <t>Politecnico di Milano, Dipartimento di Elettronica, Informazione e Bioingegneria</t>
    <phoneticPr fontId="39"/>
  </si>
  <si>
    <t>Torino University, Department of Computer Science</t>
    <phoneticPr fontId="39"/>
  </si>
  <si>
    <t>UNIVERSITA' DEGLI STUDI DI FERRARA (UNIFE)</t>
    <phoneticPr fontId="39"/>
  </si>
  <si>
    <t>Dipartimento di Informatica - Scienza e Ingegneria (DISI), Universita di Bologna</t>
  </si>
  <si>
    <t>Department of Computer Science and Engineering, Seoul National University</t>
    <phoneticPr fontId="39"/>
  </si>
  <si>
    <t>Faculty of Electrical Engineering, Mathematics and Computer Science, Delft University of Technology</t>
  </si>
  <si>
    <t>Department of Information Science and Media Studies of the University of Bergen (UiB)</t>
    <phoneticPr fontId="39"/>
  </si>
  <si>
    <t>Instituto de Engenharia de Sistemas e Computadores Investigação e Desenvolvimento em Lisboa (INESC-ID)</t>
  </si>
  <si>
    <t>School of Computing, National University of Singapore (NUS)</t>
    <phoneticPr fontId="39"/>
  </si>
  <si>
    <t>Institute of Electrical and Micro Engineering and School of Computer and Communication Sciences, Ecole Polytechnique Federale de Lausanne (EPFL)</t>
    <phoneticPr fontId="39"/>
  </si>
  <si>
    <t>Research Center for Information Technology Innovation, Academia Sinica</t>
    <phoneticPr fontId="39"/>
  </si>
  <si>
    <t>National Tsing Hua University, College of Electrical Engineering and Computer Science (NTHU EECS)</t>
    <phoneticPr fontId="39"/>
  </si>
  <si>
    <t>College of Electrical Engineering and Computer Science, National Taiwan Univeristy</t>
    <phoneticPr fontId="39"/>
  </si>
  <si>
    <t>Department of Computer Engineering, Faculty of Engineering and Department of Mathematics and Computer Science, Faculty of Science, Chulalongkorn University</t>
  </si>
  <si>
    <t>School of Information Science and Technology, Vidyasirimedhi Institute of Science and Technology (VISTEC)</t>
  </si>
  <si>
    <t>School of Engineering and Technology, Asian Institute of Technology</t>
  </si>
  <si>
    <t>Faculty of Science, Technology, Engineering &amp; Mathematics, The Open University</t>
  </si>
  <si>
    <t>The School of Informatics, University of Edinburgh</t>
  </si>
  <si>
    <t>School of Computing, Newcastle University</t>
  </si>
  <si>
    <t>Department of Computing at Imperial College London</t>
  </si>
  <si>
    <t>The Department of Computer Science and The Mathematical Institute, Mathematical, Physical and Life Sciences Division, University of Oxford</t>
  </si>
  <si>
    <t>The Department of Computer Science, Faculty of Engineering Science, University College London</t>
  </si>
  <si>
    <t>Department of Computer Science &amp; Technology, University of Cambridge</t>
  </si>
  <si>
    <t>Cardiff University, School of Computer Science and Informatics</t>
  </si>
  <si>
    <t>School of Computer Science, College of Engineering and Physical Sciences, University of Birmingham</t>
  </si>
  <si>
    <t>Hanoi University of Science and Technology(HUST), School of Information and Communications Technology</t>
  </si>
  <si>
    <t>Vietnam National University - Ho Chi Minh city, University of Information Technology</t>
  </si>
  <si>
    <t>Vietnam National University - Ho Chi Minh - University of Science (VNU-HCM-US)</t>
  </si>
  <si>
    <t>VNU University of Engineering and Technology</t>
  </si>
  <si>
    <t>Ecole Normale Supérieure de Lyon (ENS Lyon)</t>
  </si>
  <si>
    <t>2 - 6 months</t>
  </si>
  <si>
    <t>P01101</t>
  </si>
  <si>
    <t>3 - 6 months</t>
  </si>
  <si>
    <t>https://arxiv.org/abs/2211.04674https://arxiv.org/abs/2111.02657https://arxiv.org/abs/2411.02744</t>
  </si>
  <si>
    <t>4 - 6 months</t>
  </si>
  <si>
    <t>Knowledge and experience of reinforcement learning and/or imitation learning are required. The details of the research contents will be decided by prior discussion.</t>
  </si>
  <si>
    <t>Theoretical and/or numerical research on quantum information processing</t>
  </si>
  <si>
    <t>P03901</t>
  </si>
  <si>
    <t>Combinatorial Optimization</t>
  </si>
  <si>
    <t>Ryo Kuroiwa</t>
  </si>
  <si>
    <t>Wireless and Mobile  Networks, Sensing, Signal Processing, AI/ML for wireless communications</t>
  </si>
  <si>
    <t>https://research.nii.ac.jp/~megkaneko/</t>
  </si>
  <si>
    <t>Joint wireless communications and sensing for IoT massive connectivity</t>
  </si>
  <si>
    <t>Programming Language Theory, Program Verification</t>
  </si>
  <si>
    <t>https://skymountain.github.io/</t>
  </si>
  <si>
    <t>This topic aims to develop an advanced type-based approach to verification of temporal properties, a class of properties about sequences of events, called traces. Real-world programs involve not only pure computation but also side effects, and many side effects have certain disciplines to be met. For example, file resources need to be opened first, and reading from and writing to them should be done before closing them, and opened files should be closed eventually. In this example, "open", "read", "write", and "close" are regarded as events on files, and the discipline of files to be met can be described as temporal properties about traces of such events. In this topic, we study 1) theory of temporal verification for higher-order programs and 2) implementation of verifiers to automate the temporal verification._x000D_
_x000D_
Reference_x000D_
- T. Sekiyama et al. Temporal Verification with Answer-Effect Modification. POPL'23._x000D_
- T. Sekiyama et al. Algebraic Temporal Effects. POPL'25</t>
  </si>
  <si>
    <t>Real-world programs involve side effects, such as memory, file, nondeterminism, and probability. This topic aims to study advanced type systems for uniformly verifying programs with such effects. As a means to express side effects in a uniform manner, we plan to focus on algebraic effect handlers, a programming construct able to model a variety of side effects. The expressivity of algebraic effect handlers comes from the ability to manipulate the notion of (delimited) continuations. Therefore, type systems to be studied need to effectively verify the use of continuations in programs. There are many directions and potentials to advance such type systems for algebraic effect handlers (the details will be discussed with applicants)._x000D_
_x000D_
Reference_x000D_
-F. Kawamata et al. Answer Refinement Modification. POPL'24._x000D_
-T. Sekiyama et al. Signature restriction for polymorphic algebraic effects. ICFP'20, JFP'24._x000D_
- T. Yoshioka et al. Abstracting Effect Systems for Algebraic Effect Handlers. ICFP'24.</t>
  </si>
  <si>
    <t>A01704</t>
  </si>
  <si>
    <t>Logic and semantics for safe AI</t>
  </si>
  <si>
    <t>We are interested in logical, semantical, and programming language techniques for safe AI. Most importantly, we will be combining discrete/symbolic/algebraic/logical structures with smooth/numeric/differentiable/fuzzy machine learning algorithms._x000D_
_x000D_
References: [Zhang, Hasuo, Arcaini, CAV'19], [Hasuo, Eberhart, Haydon, et al., IEEE Trans. Intelligent Vehicles, ‘23 (available at arXiv)]_x000D_
_x000D_
Desired: familiarity with, or eagerness to learn, 1) formal logic, 2) statistical machine learning_x000D_
_x000D_
Interested? Please first consult https://group-mmm.org/eratommsd/internship-students/ (don't write an email to me)</t>
  </si>
  <si>
    <t>5 - 6 months</t>
  </si>
  <si>
    <t>Solid programming and machine learning skills</t>
  </si>
  <si>
    <t>IoT traffic anomaly detection</t>
  </si>
  <si>
    <t>http://research.nii.ac.jp/~andres/official/intern2025_ON_SITE_topic_1.htm</t>
  </si>
  <si>
    <t>6 months</t>
  </si>
  <si>
    <t>http://research.nii.ac.jp/~andres/official/intern2025_ON_SITE_topic_2.htm</t>
  </si>
  <si>
    <t>High Performacne Computing</t>
  </si>
  <si>
    <t>http://research.nii.ac.jp/~andres/official/intern2025_ON_SITE_topic_3.htm</t>
  </si>
  <si>
    <t>cooperation with the  CNRS French Laboratory</t>
  </si>
  <si>
    <t>http://research.nii.ac.jp/~andres/official/intern2025_ON_SITE_topic_4.htm</t>
  </si>
  <si>
    <t>http://research.nii.ac.jp/~andres/official/intern2025_ON_SITE_topic_5.htm</t>
  </si>
  <si>
    <t>http://research.nii.ac.jp/~andres/official/intern2025_ON_SITE_topic_6.htm</t>
  </si>
  <si>
    <t>3D Computer Vision</t>
  </si>
  <si>
    <t>https://satoshi-ikehata.github.io/</t>
  </si>
  <si>
    <t>K00502</t>
  </si>
  <si>
    <t>3D Sensing and Computational Photography</t>
  </si>
  <si>
    <t>https://agora.ex.nii.ac.jp/~kitamoto/education/internship/index.html.en</t>
  </si>
  <si>
    <t>Token Economy, Crypto Token, Smart Contract</t>
  </si>
  <si>
    <t>Relevant but not limited to [1] For background, please check https://sites.google.com/view/voicemos-challenge[2] For related methods, please check https://arxiv.org/abs/2308.15203https://arxiv.org/abs/2204.02152</t>
  </si>
  <si>
    <t>K02309</t>
  </si>
  <si>
    <t>K02310</t>
  </si>
  <si>
    <t>K02311</t>
  </si>
  <si>
    <t>K02901</t>
  </si>
  <si>
    <t>Better evaluation of large language models: evaluation methods and task design</t>
  </si>
  <si>
    <t>https://penzant.net</t>
  </si>
  <si>
    <t>Saku Sugawara</t>
  </si>
  <si>
    <t>https://aclanthology.org/2024.emnlp-main.905/_x000D_
https://aclanthology.org/2023.emnlp-main.9/_x000D_
https://aclanthology.org/2023.acl-short.53/_x000D_
https://aclanthology.org/2023.findings-acl.861/_x000D_
_x000D_
When you reach out to me, please mention what kind of tasks or linguistic phenomena you are interested in for evaluation (e.g., by referring to recent papers).</t>
  </si>
  <si>
    <t>K02902</t>
  </si>
  <si>
    <t>Understanding language models through the lens of human language acquisition</t>
  </si>
  <si>
    <t>https://aclanthology.org/2024.emnlp-main.1146/_x000D_
https://aclanthology.org/2024.findings-acl.865/_x000D_
https://aclanthology.org/2024.findings-acl.913/_x000D_
_x000D_
When you reach out to me, please mention what aspect of language modeling or human language acquisition you are interested in (e.g., by referring to recent papers).</t>
  </si>
  <si>
    <t>AI Security</t>
  </si>
  <si>
    <t>https://research.nii.ac.jp/~iechizen/synthetiq-x/en/research.htmlhttps://research.nii.ac.jp/~iechizen/official/research/research5-e.html</t>
  </si>
  <si>
    <t>Technology to Protect Spread of Fake Information (e.g., Authenticity judgment, Estimation of tampering area, Provenance management, Cross-modal judgment)</t>
  </si>
  <si>
    <t>Technology to Prevent Spread of Fake Information (e.g., Makes collection of training data difficult, Disables generation of fake information, Purification of training data)</t>
  </si>
  <si>
    <t>THE UNIVERSITY OF MICHIGAN-DEARBORN, COLLEGE OF ENGINEERING AND COMPUTER SCIENCE</t>
  </si>
  <si>
    <t>North American Coordinating Council on Japanese Library Resources (NCC)</t>
  </si>
  <si>
    <t>New Venture Fund("NVF") on behalf of the Scholarly Publishing &amp; Academic Resources Coalition ("SPARC")</t>
  </si>
  <si>
    <t>School of Information Science and Technology, Department of Automation, Tsinghua University</t>
  </si>
  <si>
    <t>The School of Electronic Information and Electrical Engineering of Shanghai Jiao Tong University</t>
  </si>
  <si>
    <t>Institute of Scientific and Technical Information of China (ISTIC)</t>
  </si>
  <si>
    <t>Charles University</t>
  </si>
  <si>
    <t>Institut National de Recherche en Informatique et en Automatique (INRIA)</t>
  </si>
  <si>
    <t>HBZ</t>
  </si>
  <si>
    <t>German National Library of Science and Technology (TIB)</t>
  </si>
  <si>
    <t>German National Library of Medicine</t>
  </si>
  <si>
    <t>The Faculty of Science at the University of Potsdam</t>
  </si>
  <si>
    <t>Gesellschaft für wissenschaftliche Datenverarbeitung mbH Göttingen (GWDG)</t>
  </si>
  <si>
    <t>University of Technology Nuremberg</t>
  </si>
  <si>
    <t>University of Florence, Department of Information Engineering, Department of Statistics, Computer Sciences and Applications</t>
  </si>
  <si>
    <t>Korea Education &amp; Research Information Service (KERIS)</t>
    <phoneticPr fontId="39"/>
  </si>
  <si>
    <t>Korea Institute of Science and Technology Information (KISTI)</t>
    <phoneticPr fontId="39"/>
  </si>
  <si>
    <t>University of Amsterdam</t>
  </si>
  <si>
    <t>University of Alberta</t>
    <phoneticPr fontId="39"/>
  </si>
  <si>
    <t>Attachment1     “NII International Internship Program” Application Form 2025 2nd Call</t>
    <phoneticPr fontId="39"/>
  </si>
  <si>
    <t>The Vienna University of Technology (TU Wien)</t>
    <phoneticPr fontId="39"/>
  </si>
  <si>
    <t>Zuse Institute Berlin</t>
  </si>
  <si>
    <t>Lancaster University</t>
    <phoneticPr fontId="39"/>
  </si>
  <si>
    <t>Queen Mary University of London</t>
    <phoneticPr fontId="39"/>
  </si>
  <si>
    <t>Center for Open Science (COS)</t>
    <phoneticPr fontId="39"/>
  </si>
  <si>
    <t>P01203</t>
  </si>
  <si>
    <t>Legal Informatics</t>
  </si>
  <si>
    <t>Applying AI in the legal information processing</t>
  </si>
  <si>
    <t>https://ds.rois.ac.jp/en_center7/</t>
  </si>
  <si>
    <t>Parameterized Algorithms/Complexity</t>
  </si>
  <si>
    <t>See e.g. https://arxiv.org/abs/2211.04278.</t>
  </si>
  <si>
    <t>Fine-Grained Complexity Theory/Algorithm Design</t>
  </si>
  <si>
    <t>Preference is given to longer stays.</t>
  </si>
  <si>
    <t>P03704</t>
  </si>
  <si>
    <t>Theoretical Foundations of Graphical Neural Networks and related topics</t>
  </si>
  <si>
    <t>Parallel Combinatorial Optimization Solvers</t>
  </si>
  <si>
    <t>P04001</t>
  </si>
  <si>
    <t>Categorical Software Verification</t>
  </si>
  <si>
    <t>https://group-mmm.org/~kazuki/</t>
  </si>
  <si>
    <t>Kazuki Watanabe</t>
  </si>
  <si>
    <t>Our goal is to uncover and analyze underlying mathematical structures that govern software verification in an abstract setting. _x000D_
To this end, we employ category theory as a primary theoretical framework, aiming to develop novel and efficient algorithms that build upon this categorical foundation._x000D_
Some related references are: _x000D_
Mayuko Kori, Kazuki Watanabe, and Jurriaan Rot. "Initial Algebra Correspondence under Reachability Conditions." To Appear in LICS2025._x000D_
Kazuki Watanabe, Sebastian Junges, Jurriaan Rot, and Ichiro Hasuo. “A Unifying Approach to Product Constructions for Quantitative Temporal Inference.” OOPSLA2025._x000D_
Mayuko Kori, Kazuki Watanabe, Jurriaan Rot, and Shin-ya Katsumata, “Composing Codensity Bisimulations.” LICS2024._x000D_
Kazuki Watanabe, Clovis Eberhart, Kazuyuki Asada and Ichiro Hasuo. "Compositional Probabilistic Model Checking with String Diagrams of MDPs" CAV2023.</t>
  </si>
  <si>
    <t>Software Verification</t>
  </si>
  <si>
    <t>Optimisation and Heuristics for Efficient Verification Algorithms</t>
  </si>
  <si>
    <t>We aim to develop efficient verification algorithms, particularly for probabilistic systems such as Markov decision processes, primarily leveraging convex and multi-objective optimization techniques._x000D_
Some related references are: _x000D_
Kazuki Watanabe, Marck van der Vegt, Sebastian Junges, and Ichiro Hasuo, “Compositional Value Iteration with Pareto Caching.” CAV2024._x000D_
Kazuki Watanabe, Marck van der Vegt, Ichiro Hasuo, Jurriaan Rot, and Sebastian Junges, “Pareto Curves for Compositionally Model Checking String Diagrams of MDPs.” TACAS2024.</t>
  </si>
  <si>
    <t>P04003</t>
  </si>
  <si>
    <t>Theory of Programming Language</t>
  </si>
  <si>
    <t>Denotational Semantics for Software Verification</t>
  </si>
  <si>
    <t>We investigate denotational semantics of higher-order languages with the aim of enabling efficient software verification for functional programs. _x000D_
Our current focus lies on computational effects and weakest preconditions; however, our research interests are not limited to these topics.</t>
  </si>
  <si>
    <t>Software Engineering, Formal Methods, Generative AI, AI4SE</t>
  </si>
  <si>
    <t>https://research.nii.ac.jp/~f-ishikawa/en/call.html#internships</t>
  </si>
  <si>
    <t>Software Engineering, Testing, Deep Learning, Generative AI, SE4AI</t>
  </si>
  <si>
    <t>Security Verification, Refinement-based Verification</t>
  </si>
  <si>
    <t>Modular Security Verification of Software Stacks</t>
  </si>
  <si>
    <t>Security verification guarantees the absence of vulnerability in software systems or protocols.  Computer systems consist of stack layers of software, such as firmware, hypervisor, OS, library, and user applications, from the bottom to top of the layers. The verification of each layer relies on some assumptions  on lower layers and guarantees some properties required by higher layers, where the assumptions and guarantees specify lower- and higher-level behavior respectively, so they may be described in different specification languages. The aim of this topic is at building a theoretical or practical framework for modular (layer-by-layer) security verification of  such software stack layers._x000D_
_x000D_
Reference_x000D_
- Deep Specifications and Certified Abstraction Layers. Ronghui Gu, et al. POPL'15.</t>
  </si>
  <si>
    <t>LLMs and network configuration</t>
  </si>
  <si>
    <t>Solid network operation and programming skills</t>
  </si>
  <si>
    <t>GEOScore3D: Quantitative Enhancement of Molecule-Based Discovery through Optimized QED and logP Prediction</t>
  </si>
  <si>
    <t>cooperation with the  Japanese National Institute of Health Sciences (NIHS), The University of Nebraska at Omaha and The British University in Egypt,</t>
  </si>
  <si>
    <t>Biomathematics</t>
  </si>
  <si>
    <t>AI-based mapping/activation state prediction of viral molecular pathways</t>
  </si>
  <si>
    <t>Collaboration with Biomathematics experts and National Institute of Health Sciences</t>
  </si>
  <si>
    <t>Securing High-Performance Computing: Addressing ABAC Challenges in Next-Generation HPC Service (Geom-SAC/Ontolearn)</t>
  </si>
  <si>
    <t>GeoPharma3D: Customizable Geometric Deep Reinforcement Learning for Precision Pharmacotherapy</t>
  </si>
  <si>
    <t>cooperation with the  Japanese National Institute of Health Sciences (NIHS) ,  The British University in Egypt, and the University of Nebraska at Omaha</t>
  </si>
  <si>
    <t>CiboLingua Revolution: The FusionFormer Challenge for Next-Generation Cooking Language Creation"</t>
  </si>
  <si>
    <t>Cooperation with CRWB project and IEEE ICDE</t>
  </si>
  <si>
    <t>K00407</t>
  </si>
  <si>
    <t>Automation Control</t>
  </si>
  <si>
    <t>Carbon-Conscious Production PLANning  (C2PLAN)</t>
  </si>
  <si>
    <t>http://research.nii.ac.jp/~andres/official/intern2025_ON_SITE_topic_7.htm</t>
  </si>
  <si>
    <t>Cooperation with IRISA and Osaka University</t>
  </si>
  <si>
    <t>- 3D Computer Vision- 3D reconstruction and visualization (single-view, multiview)- 3D human modeling and understanding- 3D scene reconstruction and analysis- 3D Generation (text-to-3D, image-to-3D, video-to-3D)</t>
  </si>
  <si>
    <t>Required:_x000D_
- Research experience in Computer Vision or Deep Learning_x000D_
- Strong coding skills in Deep Learning frameworks_x000D_
- Experience in writing scientific papers (including theses)_x000D_
Desired:_x000D_
- Knowledge of 3D Computer Vision_x000D_
- Publication record in international conferences/journals_x000D_
- Experience in submitting research proposals_x000D_
If you are interested in this topic, please send:_x000D_
- Your CV_x000D_
- A document explaining your research experience and the topic you are interested in_x000D_
- Bachelor’s or Master’s thesis_x000D_
- Conference or journal papers (optional)_x000D_
- Research proposals (optional)_x000D_
*I plan to accept two students from all the topics</t>
  </si>
  <si>
    <t>- 3D sensing and Computational Photography- Multispectral Analysis Photometric Stereo- Shape-from-X (e.g., shape from polarization)- Physics-based Vision</t>
  </si>
  <si>
    <t>Required:_x000D_
- Research experience in Computer Vision or Deep Learning_x000D_
- Strong coding skills in Deep Learning frameworks_x000D_
- Experience in writing scientific papers (including theses)_x000D_
Desired:_x000D_
- Knowledge of 3D Computer Vision_x000D_
- Publication record in international conferences/journals_x000D_
- Experience in submitting research proposals_x000D_
If you are interested in this topic, please send:_x000D_
- Your CV_x000D_
- A document explaining your research experience and the topic_x000D_
you are interested in_x000D_
- Bachelor’s or Master’s thesis_x000D_
- Conference or journal papers (optional)_x000D_
- Research proposals (optional)_x000D_
*I plan to accept two students from all the topics</t>
  </si>
  <si>
    <t>Programming skills are required, and collaboration with domain experts is requested for an interdisciplinary theme.</t>
  </si>
  <si>
    <t>Computational Photography: Deep learning, Image-based rendering, Image processing, Color analysis, Spectral imaging</t>
  </si>
  <si>
    <t>http://research.nii.ac.jp/~imarik/http://research.nii.ac.jp/pbv/</t>
  </si>
  <si>
    <t>3D medical image analysis, Deep learning,  Image processing, Color analysis, Spectral imaging</t>
  </si>
  <si>
    <t>General video analysis topics, e.g., video semantic analysis, video segmentation, classification, video captioning, video retrieval, and so on.  TRECVID ad-hoc video retrieval (AVS), or Video Question Answering (VQA), can be considered. https://trecvid.nist.gov/</t>
  </si>
  <si>
    <t>Financial Time Series Forecasting</t>
  </si>
  <si>
    <t>Deep Learning and Foundation Models for Stock/Crypto Market Prediction</t>
  </si>
  <si>
    <t>https://research.nii.ac.jp/~prendinger/papers/FY2025(2)_Topics.html</t>
  </si>
  <si>
    <t>We investigate the potential of Deep Learning and time series foundation models for predicting the price action of stocks and crypto assets as a basic component for swing trading strategies. Deep Learning methods for time series forecasting include Convolutional Neural Networks (CNNs) and Transformers. Time series foundation models are either trained on massive text corpora, i.e., Large Language Models (LLMs), or massive time series data. Our approach builds on the concept of a “Corrective AI” system, in which a primary model forecasts market movements and a secondary, corrective model estimates the reliability of these predictions. In this way, accuracy and precision can be improved significantly. (Please check the link for Github repositories and references.)</t>
  </si>
  <si>
    <t>Development of Adaptive Time Series Models for Stock/Crypto Market Prediction</t>
  </si>
  <si>
    <t>We investigate the potential of deep learning and time series foundation models to predict the price action of stocks and crypto assets as a core component of swing trading strategies. Financial time series exhibit challenging characteristics for learning algorithms. In particular, distributional shifts occur when statistical properties such as the mean and variance change over time; volatility may vary dynamically (heteroskedasticity); and, in some cases, the entire distribution can shift abruptly (regime change). Because a “one-model-fits-all-markets” approach is unlikely to be robust, we aim to develop an adaptive time series model capable of adjusting to these evolving market conditions. . (Please check the link for Github repositories and references.)</t>
  </si>
  <si>
    <t>A Crypto Token for Advanced Air Mobility</t>
  </si>
  <si>
    <t>We develop a crypto token for AAM, based on ideas from token economy (Web3). Our studies include: (i) Development of a AAM related crypto token, (ii) Use of blockchain in an AAM simulator, (iii) Development of Smart Contracts with Solidity.  (Please check the link for Github repositories and references.)</t>
  </si>
  <si>
    <t>sign language recognition (SLR), sign language translation (SLT)</t>
  </si>
  <si>
    <t>Beyond robustness: investigating DNN-based speech audio watermark against security attacks</t>
  </si>
  <si>
    <t>Relevant but not limited to [1] For background on audio watermark robustness, https://openreview.net/pdf?id=44TCZ5XTuR, https://arxiv.org/abs/2406.06979, https://arxiv.org/abs/2505.19663[2] For example of security issue of ownership, https://doi.org/10.1109/49.668979[3] For example of security issue of key management, https://10.1109/TSP.2005.855418[4] Collision attack in LLM watermark: https://arxiv.org/pdf/2403.10020</t>
  </si>
  <si>
    <t>This topic is not on how watermark is robust to degradation or manipulation but on how watermark can be secure if the attacker, for example, conducts collision attack. The successful candidate should be a PhD student in speech processing, computer science, or a related discipline. Familiarity with DNN tools (e.g., Pytorch) and speech tools are preferable. Supervision teams include Dr. Xin Wang, Dr. Wanying Ge</t>
  </si>
  <si>
    <t>Voice Collision on voice privacy protection</t>
  </si>
  <si>
    <t>Relevant but not limited to [1] For background, please check https://www.voiceprivacychallenge.org/[2] For analysis approach that may be tried, please check Introduction of A Graduate Course in Applied Cryptography https://toc.cryptobook.us/</t>
  </si>
  <si>
    <t>Will an anonymized voice collides with unseen real speaker's voice? How to quantize it in a large population? The successful candidate should be a PhD student in speech processing, computer science, or a related discipline. Familiarity with DNN tools (e.g., Pytorch) and speech tools are preferable. Supervision teams include Dr. Xin Wang</t>
  </si>
  <si>
    <t>Limitations of Post-Trained Deepfake Speech Detectors</t>
  </si>
  <si>
    <t>[1] Post-trained model: https://arxiv.org/pdf/2506.21090[2] Audio deepfake datasets: https://arxiv.org/pdf/2410.09732[3] Audio deepfake datasets: https://arxiv.org/pdf/2503.02857</t>
  </si>
  <si>
    <t>This topic focuses on analyzing the failure cases of large-scale deepfake speech detectors trained on large amounts of data. We aim to examine factors such as emotion, background noise, and self-collected speeches, and explore ways to improve performance without compromising the detector’s original capabilities. The successful candidate should be a PhD student in speech processing, computer science, or a related discipline. Familiarity with DNN tools (e.g., PyTorch) and speech processing tools is preferable. The supervision team includes Dr. Wanying Ge and Dr. Xin Wang.</t>
  </si>
  <si>
    <t>Tracing Deepfake Speeches Generated by Variants of the Same Model</t>
  </si>
  <si>
    <t>[1] Impact of training on artifacts: https://arxiv.org/abs/2406.18278[2] Network architecture attribution: https://arxiv.org/abs/2202.13843[3] Source tracing: https://arxiv.org/pdf/2507.06470</t>
  </si>
  <si>
    <t>This topic investigates whether a source tracing model can correctly classify deepfakes generated by variants of a known model, and whether such variants should be classified as a new class or handled by improving the model’s generalization ability. The successful candidate should be a PhD student in speech processing, computer science, or a related discipline. Familiarity with DNN tools (e.g., PyTorch) and speech processing tools is preferable. The supervision team includes Dr. Wanying Ge.</t>
  </si>
  <si>
    <t>Effectively leveraging speaker and attribute information for realistic audio deepfake detection</t>
  </si>
  <si>
    <t>For prior study on speaker-aware anti-spoofing and interpretability, please check [1] https://arxiv.org/abs/2303.01126[2] https://arxiv.org/abs/2412.18191For speaker and speech profile attribute recognition, please check[3] https://arxiv.org/abs/2505.14648</t>
  </si>
  <si>
    <t>This research aims at investigating what kind of speaker and their related information is useful and what is not for effective audio deepfake detection. The successful candidate should be a PhD student familiar with audio deepfake detection and have minor prior knowledge on speaker recognition. Supervision team includes Dr. Xuechen Liu.</t>
  </si>
  <si>
    <t>Natutal language processing, Computer vision</t>
  </si>
  <si>
    <t>Visual Commonsense Reasoning for Scientific Claims</t>
  </si>
  <si>
    <t>For scientific claims and high-density figures (e.g. charts, diagrams), please check[1] https://www.arxiv.org/pdf/2506.04585[2] https://aclanthology.org/2025.acl-long.420.pdf For background, please check[1] https://aclanthology.org/2023.findings-emnlp.361.pdf[2] https://aclanthology.org/2024.acl-long.775.pdf</t>
  </si>
  <si>
    <t>Fact-check scientific claims by grounding them in figures, charts, and images from scientific papers—requiring models to interpret scientific visuals (e.g., graphs, microscopy images) alongside textual claims. The successful candidate should be a PhD student in NLP, computer vision, computer science, or a related discipline. He or she should have strong programming skills. Familiarity with DNN tools (e.g., Pytorch) and CV tools are preferable. Supervision teams include Dr. Iffat Maab.</t>
  </si>
  <si>
    <t>Music &amp; speech processing</t>
  </si>
  <si>
    <t>Audio Effect Parameter Estimation with Invertible Neural Networks (INN)</t>
  </si>
  <si>
    <t>[1] https://arxiv.org/abs/2308.16177[2] https://arxiv.org/abs/2502.14405[3] https://arxiv.org/abs/2310.11781[4] https://arxiv.org/pdf/2404.06928</t>
  </si>
  <si>
    <t>This project aims at applying Invertible Neural Networks (INNs) to model and reverse audio effect chains, enabling accurate parameter recovery and edit detection. INNs handle nonlinear transformations and quantify uncertainty, supporting robust analysis of music and speech. Supervision teams include Dr. Yigitcan Özer and Dr. Zhe Zhang.</t>
  </si>
  <si>
    <t>Music &amp; audio processing</t>
  </si>
  <si>
    <t>Guitar Effect Identification and Timbre Reconstruction</t>
  </si>
  <si>
    <t>[1] https://arxiv.org/abs/2012.03216[2] https://doi.org/10.1186/s13636-022-00257-4[3] https://dl.acm.org/doi/abs/10.1186/s13636-024-00330-0</t>
  </si>
  <si>
    <t>This project explores applying deep neural networks to recognize active guitar effects in recorded audio and accurately estimate their parameter settings, including in chained multi-effect configurations. It builds upon state‑of‑the‑art research in audio parameter estimation and classification, aiming to create an end‑to‑end pipeline for detecting vaious effects and reconstructing the timbre with predicted parameters. Supervision teams include Dr. Yigitcan Özer and Dr. Zhe Zhang.</t>
  </si>
  <si>
    <t>Deepfake detection and source attribution for general images at scale with many generative models</t>
  </si>
  <si>
    <t>For a foundational overview, please refer to:[1] https://arxiv.org/abs/2307.01426For scalable deepfake detection of general images and potential attribution to generative models, please see:[2] https://arxiv.org/abs/2411.04125v2</t>
  </si>
  <si>
    <t>The successful candidate should be a PhD student in speech processing, computer science, or a related discipline. He or she should have strong programming skills. Familiarity with DNN tools (e.g., Pytorch) and speech tools are preferable. Supervision teams include Dr. Yusuke Yasuda.</t>
  </si>
  <si>
    <t>Speech Processing</t>
  </si>
  <si>
    <t>Automatic quality prediction of synthetic speech beyond mean opinion scores</t>
  </si>
  <si>
    <t>Computer Vision</t>
  </si>
  <si>
    <t>From shallow deepfake detection to deep deepfake understanding</t>
  </si>
  <si>
    <t>[1] https://arxiv.org/html/2506.00868v1[2] https://arxiv.org/pdf/2406.08772[3] https://arxiv.org/pdf/2505.16512</t>
  </si>
  <si>
    <t>This project aims to develop a novel deepfake detection model capable of understanding and identifying forgeries that manipulate an image's context or narrative, moving beyond the limitations of methods focused solely on facial swaps. The research will concentrate on training a model to reason about conceptual and semantic inconsistencies within person-centric scenes. The successful candidate should be a PhD student in a Computer Vision or Deep Learning related discipline, with strong programming skills. Familiarity with DNN tools like PyTorch and Large Language Models (LLMs) is preferred. The supervision team includes Dr. Surbhi Madan.</t>
  </si>
  <si>
    <t>Knowledge of deep learning,  signal processing, and acoustics is required. Programming skills in Python or Julia are also required. _x000D_
Reference: Koyama, et al., IEEE SPM 2025, Ribeiro, et al. IEEE/ACM TASLP 2024.</t>
  </si>
  <si>
    <t>Head-related transfer function personalization for VR audio</t>
  </si>
  <si>
    <t>Knowledge of deep learning,  signal processing, and acoustics is required. Programming skills in Python are also required. _x000D_
Reference: Ito, et al. IWAENC 2022, Niu, et al. WASPAA 2025.</t>
  </si>
  <si>
    <t>K03701</t>
  </si>
  <si>
    <t>Generative AI, Computer Vision, Large Language Models</t>
  </si>
  <si>
    <t>One of the following topics for Computer Vision and Language Modeling: 1) Efficient architectures (e.g., auto-regressive models and diffusion models), 2) Efficient training and/or inference of the foundation models.</t>
  </si>
  <si>
    <t>https://layneh.github.io/</t>
  </si>
  <si>
    <t>Lang HUANG</t>
  </si>
  <si>
    <t>Please send me 1) your CV, 2) a short description of your background, and 3) the topics you would like to explore with me._x000D_
_x000D_
Reference:_x000D_
https://arxiv.org/abs/2205.13515_x000D_
https://arxiv.org/abs/1907.12273_x000D_
https://arxiv.org/abs/2207.05557</t>
  </si>
  <si>
    <t>K03702</t>
  </si>
  <si>
    <t>Data Efficient Learning for Computer Vision and Language Modeling, with its applications to visual and multi-modal understanding and generation</t>
  </si>
  <si>
    <t>Please send me 1) your CV, 2) a short description of your background, and 3) the topics you would like to explore with me._x000D_
_x000D_
Reference:_x000D_
https://arxiv.org/abs/2002.10319_x000D_
https://arxiv.org/abs/2203.14898_x000D_
https://arxiv.org/abs/2502.20008</t>
  </si>
  <si>
    <t>K03703</t>
  </si>
  <si>
    <t>Deep Learning, Weight Space Learning</t>
  </si>
  <si>
    <t>Analysis, Composition, and Generation in the Weight Space</t>
  </si>
  <si>
    <t>This is an emergent (and exciting) topics in the Deep Learning and Machine Learning community. _x000D_
The candidates can refer to the Weight Space Learning workshop at ICLR for a general sense of the research: https://openreview.net/pdf?id=Bz6wEdobY7_x000D_
For example, we are interested in the specific applications like model merging and model generation:_x000D_
https://arxiv.org/pdf/2203.05482_x000D_
https://arxiv.org/abs/2402.13144_x000D_
_x000D_
Please send me 1) your CV, 2) a short description of your background, and 3) the topics you would like to explore with me.</t>
  </si>
  <si>
    <t>Fake Information Generation Technology and Attack Technology Using Fake Information (e.g., Fraudulent human perception and cognition, Attacks on biometric and large-scale AI models)</t>
  </si>
  <si>
    <t>J00304</t>
  </si>
  <si>
    <t>AI Security and Social Sciences/Cognitive Sciences</t>
  </si>
  <si>
    <t>Innovative Methodologies to Prevent Deception in Human Perception and Cognition (Joint research with Media Bias Group)</t>
  </si>
  <si>
    <t>https://research.nii.ac.jp/~iechizen/synthetiq-x/en/research.htmlhttps://media-bias-research.org/</t>
  </si>
  <si>
    <t>J02401</t>
  </si>
  <si>
    <t>Information Retrieval, Natural Language Processing</t>
  </si>
  <si>
    <t>On-Device Information Retrieval</t>
  </si>
  <si>
    <t>https://www.mpkato.net/</t>
  </si>
  <si>
    <t>Makoto Kato</t>
  </si>
  <si>
    <t>This research aims to design a novel information retrieval system that operates entirely on laptops, leveraging on-screen information to enable highly personalized retrieval. The system will integrate capabilities from both LLMs and VLMs. Applicants are expected to have a basic understanding of LLMs and VLMs.</t>
  </si>
  <si>
    <t>J02402</t>
  </si>
  <si>
    <t>Multilingual Information Retrieval for Scientific Documents</t>
  </si>
  <si>
    <t>This research aims to develop multilingual retrieval models tailored for scientific documents. LLM-based neural retrieval systems will serve as the foundation, which will be fine-tuned on domain-specific corpora such as scientific papers. Applicants are expected to have prior experience in fine-tuning language models (e.g., BERT and LLaMA) and familiarity with information retrieval tasks.</t>
  </si>
  <si>
    <t>P04002</t>
    <phoneticPr fontId="39"/>
  </si>
  <si>
    <t>Error: The internship period should be less than 165 days.</t>
    <phoneticPr fontId="39"/>
  </si>
  <si>
    <t>yyyy/mm/dd</t>
    <phoneticPr fontId="39"/>
  </si>
  <si>
    <t>*NOTICE: Internship period at NII must be 60 to 165 days.</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</si>
</sst>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46" x14ac:knownFonts="1">
    <font>
      <sz val="11"/>
      <color theme="1"/>
      <name val="Calibri"/>
      <scheme val="minor"/>
    </font>
    <font>
      <sz val="10"/>
      <color rgb="FFF2F2F2"/>
      <name val="Arial"/>
      <family val="2"/>
    </font>
    <font>
      <sz val="11"/>
      <name val="Calibri"/>
      <family val="2"/>
    </font>
    <font>
      <sz val="10"/>
      <color theme="1"/>
      <name val="Verdana"/>
      <family val="2"/>
    </font>
    <font>
      <sz val="10"/>
      <color theme="1"/>
      <name val="Arial"/>
      <family val="2"/>
    </font>
    <font>
      <b/>
      <sz val="12"/>
      <color rgb="FFFF0000"/>
      <name val="Verdana"/>
      <family val="2"/>
    </font>
    <font>
      <sz val="11"/>
      <color rgb="FFFF0000"/>
      <name val="Verdana"/>
      <family val="2"/>
    </font>
    <font>
      <sz val="11"/>
      <color theme="1"/>
      <name val="Verdana"/>
      <family val="2"/>
    </font>
    <font>
      <sz val="9"/>
      <color theme="1"/>
      <name val="Verdana"/>
      <family val="2"/>
    </font>
    <font>
      <sz val="9"/>
      <color theme="1"/>
      <name val="Arial"/>
      <family val="2"/>
    </font>
    <font>
      <sz val="11"/>
      <color theme="1"/>
      <name val="游ゴシック"/>
      <family val="3"/>
      <charset val="128"/>
    </font>
    <font>
      <sz val="8"/>
      <color theme="1"/>
      <name val="Arial"/>
      <family val="2"/>
    </font>
    <font>
      <b/>
      <sz val="10"/>
      <color theme="1"/>
      <name val="Verdana"/>
      <family val="2"/>
    </font>
    <font>
      <sz val="11"/>
      <color theme="1"/>
      <name val="Calibri"/>
      <family val="2"/>
      <scheme val="minor"/>
    </font>
    <font>
      <sz val="8"/>
      <color theme="1"/>
      <name val="游ゴシック"/>
      <family val="3"/>
      <charset val="128"/>
    </font>
    <font>
      <b/>
      <sz val="14"/>
      <color theme="0"/>
      <name val="Microsoft Tai Le"/>
      <family val="2"/>
    </font>
    <font>
      <b/>
      <sz val="12"/>
      <color theme="0"/>
      <name val="Microsoft Tai Le"/>
      <family val="2"/>
    </font>
    <font>
      <b/>
      <sz val="11"/>
      <color theme="0"/>
      <name val="Microsoft Tai Le"/>
      <family val="2"/>
    </font>
    <font>
      <sz val="11"/>
      <color theme="1"/>
      <name val="Microsoft New Tai Lue"/>
      <family val="2"/>
    </font>
    <font>
      <sz val="6"/>
      <color theme="1"/>
      <name val="Microsoft New Tai Lue"/>
      <family val="2"/>
    </font>
    <font>
      <u/>
      <sz val="6"/>
      <color theme="10"/>
      <name val="Microsoft New Tai Lue"/>
      <family val="2"/>
    </font>
    <font>
      <sz val="10"/>
      <color theme="1"/>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sz val="11"/>
      <color rgb="FF000000"/>
      <name val="Verdana"/>
      <family val="2"/>
    </font>
    <font>
      <b/>
      <u/>
      <sz val="11"/>
      <color rgb="FF808080"/>
      <name val="Verdana"/>
      <family val="2"/>
    </font>
    <font>
      <b/>
      <sz val="11"/>
      <color rgb="FFFF0000"/>
      <name val="Verdana"/>
      <family val="2"/>
    </font>
    <font>
      <sz val="10"/>
      <color rgb="FF000000"/>
      <name val="游ゴシック"/>
      <family val="3"/>
      <charset val="128"/>
    </font>
    <font>
      <sz val="10"/>
      <color rgb="FF000000"/>
      <name val="Verdana"/>
      <family val="2"/>
    </font>
    <font>
      <sz val="6"/>
      <name val="Calibri"/>
      <family val="3"/>
      <charset val="128"/>
      <scheme val="minor"/>
    </font>
    <font>
      <sz val="11"/>
      <color theme="1"/>
      <name val="Arial"/>
      <family val="2"/>
    </font>
    <font>
      <sz val="11"/>
      <name val="Arial"/>
      <family val="2"/>
    </font>
    <font>
      <b/>
      <sz val="11"/>
      <color theme="1"/>
      <name val="Arial"/>
      <family val="2"/>
    </font>
    <font>
      <b/>
      <sz val="11"/>
      <color theme="2"/>
      <name val="Calibri"/>
      <family val="2"/>
      <scheme val="minor"/>
    </font>
    <font>
      <b/>
      <sz val="11"/>
      <color theme="0"/>
      <name val="Calibri"/>
      <family val="2"/>
      <scheme val="minor"/>
    </font>
    <font>
      <sz val="8"/>
      <color rgb="FFFF0000"/>
      <name val="游ゴシック"/>
      <family val="3"/>
      <charset val="128"/>
    </font>
  </fonts>
  <fills count="1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7F7F7F"/>
        <bgColor rgb="FF7F7F7F"/>
      </patternFill>
    </fill>
    <fill>
      <patternFill patternType="solid">
        <fgColor theme="4"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92D050"/>
        <bgColor indexed="64"/>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rgb="FF000000"/>
      </right>
      <top style="thin">
        <color rgb="FF000000"/>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hair">
        <color rgb="FF000000"/>
      </right>
      <top/>
      <bottom/>
      <diagonal/>
    </border>
    <border>
      <left style="hair">
        <color rgb="FF000000"/>
      </left>
      <right/>
      <top/>
      <bottom/>
      <diagonal/>
    </border>
    <border>
      <left/>
      <right/>
      <top/>
      <bottom/>
      <diagonal/>
    </border>
    <border>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C0C0C0"/>
      </left>
      <right style="thin">
        <color rgb="FFC0C0C0"/>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9CC2E5"/>
      </top>
      <bottom style="thin">
        <color rgb="FF9CC2E5"/>
      </bottom>
      <diagonal/>
    </border>
    <border>
      <left style="thin">
        <color rgb="FF000000"/>
      </left>
      <right style="thin">
        <color rgb="FF000000"/>
      </right>
      <top style="thin">
        <color rgb="FF9CC2E5"/>
      </top>
      <bottom style="thin">
        <color rgb="FF000000"/>
      </bottom>
      <diagonal/>
    </border>
    <border>
      <left/>
      <right style="thin">
        <color rgb="FF000000"/>
      </right>
      <top style="thin">
        <color rgb="FF9CC2E5"/>
      </top>
      <bottom style="thin">
        <color rgb="FF000000"/>
      </bottom>
      <diagonal/>
    </border>
    <border>
      <left/>
      <right/>
      <top style="thin">
        <color rgb="FF9CC2E5"/>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42">
    <xf numFmtId="0" fontId="0" fillId="0" borderId="0" xfId="0" applyAlignment="1">
      <alignment vertical="center"/>
    </xf>
    <xf numFmtId="0" fontId="3" fillId="0" borderId="0" xfId="0" applyFont="1" applyAlignment="1">
      <alignment vertical="center"/>
    </xf>
    <xf numFmtId="0" fontId="7" fillId="0" borderId="0" xfId="0" applyFont="1" applyAlignment="1">
      <alignment horizontal="left" vertical="center"/>
    </xf>
    <xf numFmtId="0" fontId="10" fillId="0" borderId="56" xfId="0" applyFont="1" applyBorder="1" applyAlignment="1">
      <alignment horizontal="center" vertical="center"/>
    </xf>
    <xf numFmtId="0" fontId="3" fillId="0" borderId="56" xfId="0" applyFont="1" applyBorder="1" applyAlignment="1">
      <alignment horizontal="center" vertical="center"/>
    </xf>
    <xf numFmtId="0" fontId="10" fillId="0" borderId="56" xfId="0" applyFont="1" applyBorder="1" applyAlignment="1">
      <alignment vertical="center"/>
    </xf>
    <xf numFmtId="0" fontId="3" fillId="0" borderId="56" xfId="0" applyFont="1" applyBorder="1" applyAlignment="1">
      <alignment vertical="center"/>
    </xf>
    <xf numFmtId="0" fontId="13" fillId="0" borderId="0" xfId="0" applyFont="1" applyAlignment="1">
      <alignment vertical="center"/>
    </xf>
    <xf numFmtId="0" fontId="10"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center" wrapText="1"/>
    </xf>
    <xf numFmtId="0" fontId="10"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center" wrapText="1"/>
    </xf>
    <xf numFmtId="0" fontId="14" fillId="0" borderId="59" xfId="0" applyFont="1" applyBorder="1" applyAlignment="1">
      <alignment vertical="top" wrapText="1"/>
    </xf>
    <xf numFmtId="0" fontId="10" fillId="0" borderId="0" xfId="0" applyFont="1" applyAlignment="1">
      <alignment vertical="center"/>
    </xf>
    <xf numFmtId="0" fontId="15" fillId="4" borderId="60" xfId="0" applyFont="1" applyFill="1" applyBorder="1" applyAlignment="1">
      <alignment horizontal="center" vertical="center"/>
    </xf>
    <xf numFmtId="0" fontId="16" fillId="4" borderId="61" xfId="0" applyFont="1" applyFill="1" applyBorder="1" applyAlignment="1">
      <alignment horizontal="center" vertical="center" wrapText="1"/>
    </xf>
    <xf numFmtId="0" fontId="17" fillId="4" borderId="61"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56" xfId="0" applyFont="1" applyBorder="1" applyAlignment="1">
      <alignment horizontal="left" vertical="center" wrapText="1"/>
    </xf>
    <xf numFmtId="0" fontId="19" fillId="0" borderId="56" xfId="0" applyFont="1" applyBorder="1" applyAlignment="1">
      <alignment horizontal="left" vertical="center" wrapText="1"/>
    </xf>
    <xf numFmtId="0" fontId="20" fillId="0" borderId="56" xfId="0" applyFont="1" applyBorder="1" applyAlignment="1">
      <alignment horizontal="left" vertical="center" wrapText="1"/>
    </xf>
    <xf numFmtId="0" fontId="18" fillId="0" borderId="56" xfId="0" applyFont="1" applyBorder="1" applyAlignment="1">
      <alignment horizontal="left" vertical="center"/>
    </xf>
    <xf numFmtId="0" fontId="21" fillId="0" borderId="56" xfId="0" applyFont="1" applyBorder="1" applyAlignment="1">
      <alignment horizontal="left" vertical="center" wrapText="1"/>
    </xf>
    <xf numFmtId="0" fontId="21" fillId="0" borderId="56" xfId="0" applyFont="1" applyBorder="1" applyAlignment="1">
      <alignment horizontal="left" vertical="top" wrapText="1"/>
    </xf>
    <xf numFmtId="0" fontId="18" fillId="0" borderId="10" xfId="0" applyFont="1" applyBorder="1" applyAlignment="1">
      <alignment horizontal="left" vertical="center" wrapText="1"/>
    </xf>
    <xf numFmtId="56" fontId="18" fillId="0" borderId="56" xfId="0" applyNumberFormat="1" applyFont="1" applyBorder="1" applyAlignment="1">
      <alignment horizontal="left" vertical="center" wrapText="1"/>
    </xf>
    <xf numFmtId="14" fontId="18" fillId="0" borderId="56" xfId="0" applyNumberFormat="1" applyFont="1" applyBorder="1" applyAlignment="1">
      <alignment horizontal="left" vertical="center" wrapText="1"/>
    </xf>
    <xf numFmtId="0" fontId="22" fillId="0" borderId="56" xfId="0" applyFont="1" applyBorder="1" applyAlignment="1">
      <alignment horizontal="left" vertical="center"/>
    </xf>
    <xf numFmtId="0" fontId="23" fillId="0" borderId="63" xfId="0" applyFont="1" applyBorder="1" applyAlignment="1">
      <alignment horizontal="left" vertical="center" wrapText="1"/>
    </xf>
    <xf numFmtId="0" fontId="18" fillId="0" borderId="56" xfId="0" applyFont="1" applyBorder="1" applyAlignment="1">
      <alignment vertical="center" wrapText="1"/>
    </xf>
    <xf numFmtId="0" fontId="19" fillId="0" borderId="12" xfId="0" applyFont="1" applyBorder="1" applyAlignment="1">
      <alignment vertical="center" wrapText="1"/>
    </xf>
    <xf numFmtId="0" fontId="24" fillId="0" borderId="12" xfId="0" applyFont="1" applyBorder="1" applyAlignment="1">
      <alignment vertical="center" wrapText="1"/>
    </xf>
    <xf numFmtId="0" fontId="18" fillId="0" borderId="56" xfId="0" applyFont="1" applyBorder="1" applyAlignment="1">
      <alignment horizontal="center"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64" xfId="0" applyFont="1" applyBorder="1" applyAlignment="1">
      <alignment vertical="center" wrapText="1"/>
    </xf>
    <xf numFmtId="0" fontId="19" fillId="0" borderId="65" xfId="0" applyFont="1" applyBorder="1" applyAlignment="1">
      <alignment vertical="center" wrapText="1"/>
    </xf>
    <xf numFmtId="0" fontId="25" fillId="0" borderId="65" xfId="0" applyFont="1" applyBorder="1" applyAlignment="1">
      <alignment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26" fillId="0" borderId="56" xfId="0" applyFont="1" applyBorder="1" applyAlignment="1">
      <alignment vertical="center" wrapText="1"/>
    </xf>
    <xf numFmtId="0" fontId="18" fillId="0" borderId="10" xfId="0" applyFont="1" applyBorder="1" applyAlignment="1">
      <alignment vertical="center" wrapText="1"/>
    </xf>
    <xf numFmtId="0" fontId="19" fillId="0" borderId="56" xfId="0" applyFont="1" applyBorder="1" applyAlignment="1">
      <alignment vertical="center" wrapText="1"/>
    </xf>
    <xf numFmtId="0" fontId="21" fillId="0" borderId="56" xfId="0" applyFont="1" applyBorder="1" applyAlignment="1">
      <alignment vertical="top" wrapText="1"/>
    </xf>
    <xf numFmtId="49" fontId="18" fillId="0" borderId="56" xfId="0" applyNumberFormat="1" applyFont="1" applyBorder="1" applyAlignment="1">
      <alignment vertical="center"/>
    </xf>
    <xf numFmtId="49" fontId="19" fillId="0" borderId="56" xfId="0" applyNumberFormat="1" applyFont="1" applyBorder="1" applyAlignment="1">
      <alignment vertical="center" wrapText="1"/>
    </xf>
    <xf numFmtId="49" fontId="27" fillId="0" borderId="56" xfId="0" applyNumberFormat="1" applyFont="1" applyBorder="1" applyAlignment="1">
      <alignment vertical="center" wrapText="1"/>
    </xf>
    <xf numFmtId="49" fontId="21" fillId="0" borderId="56" xfId="0" applyNumberFormat="1" applyFont="1" applyBorder="1" applyAlignment="1">
      <alignment vertical="top" wrapText="1"/>
    </xf>
    <xf numFmtId="49" fontId="18" fillId="0" borderId="56" xfId="0" applyNumberFormat="1" applyFont="1" applyBorder="1" applyAlignment="1">
      <alignment vertical="center" wrapText="1"/>
    </xf>
    <xf numFmtId="49" fontId="18" fillId="0" borderId="10" xfId="0" applyNumberFormat="1" applyFont="1" applyBorder="1" applyAlignment="1">
      <alignment vertical="center"/>
    </xf>
    <xf numFmtId="49" fontId="28" fillId="0" borderId="56" xfId="0" applyNumberFormat="1" applyFont="1" applyBorder="1" applyAlignment="1">
      <alignment vertical="center" wrapText="1"/>
    </xf>
    <xf numFmtId="0" fontId="18" fillId="0" borderId="12" xfId="0" applyFont="1" applyBorder="1" applyAlignment="1">
      <alignment horizontal="center" vertical="center" wrapText="1"/>
    </xf>
    <xf numFmtId="0" fontId="29" fillId="0" borderId="56" xfId="0" applyFont="1" applyBorder="1" applyAlignment="1">
      <alignment vertical="center"/>
    </xf>
    <xf numFmtId="0" fontId="30" fillId="0" borderId="11" xfId="0" applyFont="1" applyBorder="1" applyAlignment="1">
      <alignment vertical="center" wrapText="1"/>
    </xf>
    <xf numFmtId="0" fontId="18" fillId="0" borderId="11" xfId="0" applyFont="1" applyBorder="1" applyAlignment="1">
      <alignment horizontal="center" vertical="center" wrapText="1"/>
    </xf>
    <xf numFmtId="0" fontId="31" fillId="0" borderId="10" xfId="0" applyFont="1" applyBorder="1" applyAlignment="1">
      <alignment vertical="center" wrapText="1"/>
    </xf>
    <xf numFmtId="0" fontId="32" fillId="0" borderId="56" xfId="0" applyFont="1" applyBorder="1" applyAlignment="1">
      <alignment horizontal="left" vertical="center" wrapText="1"/>
    </xf>
    <xf numFmtId="0" fontId="21" fillId="0" borderId="56" xfId="0" applyFont="1" applyBorder="1" applyAlignment="1">
      <alignment horizontal="center" vertical="center"/>
    </xf>
    <xf numFmtId="0" fontId="18" fillId="0" borderId="56" xfId="0" applyFont="1" applyBorder="1" applyAlignment="1">
      <alignment horizontal="center" vertical="center"/>
    </xf>
    <xf numFmtId="0" fontId="18" fillId="0" borderId="56" xfId="0" applyFont="1" applyBorder="1" applyAlignment="1">
      <alignment vertical="center"/>
    </xf>
    <xf numFmtId="0" fontId="19" fillId="0" borderId="11" xfId="0" applyFont="1" applyBorder="1" applyAlignment="1">
      <alignment vertical="center" wrapText="1"/>
    </xf>
    <xf numFmtId="0" fontId="21" fillId="0" borderId="56" xfId="0" applyFont="1" applyBorder="1" applyAlignment="1">
      <alignment vertical="center" wrapText="1"/>
    </xf>
    <xf numFmtId="0" fontId="18" fillId="0" borderId="15" xfId="0" applyFont="1" applyBorder="1" applyAlignment="1">
      <alignment horizontal="center" vertical="center"/>
    </xf>
    <xf numFmtId="0" fontId="18" fillId="0" borderId="67" xfId="0" applyFont="1" applyBorder="1" applyAlignment="1">
      <alignment vertical="center" wrapText="1"/>
    </xf>
    <xf numFmtId="0" fontId="19" fillId="0" borderId="67" xfId="0" applyFont="1" applyBorder="1" applyAlignment="1">
      <alignment vertical="center" wrapText="1"/>
    </xf>
    <xf numFmtId="0" fontId="33" fillId="0" borderId="67" xfId="0" applyFont="1" applyBorder="1" applyAlignment="1">
      <alignment vertical="center" wrapText="1"/>
    </xf>
    <xf numFmtId="0" fontId="18" fillId="0" borderId="67" xfId="0" applyFont="1" applyBorder="1" applyAlignment="1">
      <alignment horizontal="left" vertical="center" wrapText="1"/>
    </xf>
    <xf numFmtId="0" fontId="21" fillId="0" borderId="67" xfId="0" applyFont="1" applyBorder="1" applyAlignment="1">
      <alignment vertical="center" wrapText="1"/>
    </xf>
    <xf numFmtId="0" fontId="21" fillId="0" borderId="67" xfId="0" applyFont="1" applyBorder="1" applyAlignment="1">
      <alignment horizontal="left" vertical="top" wrapText="1"/>
    </xf>
    <xf numFmtId="0" fontId="18" fillId="0" borderId="67" xfId="0" applyFont="1" applyBorder="1" applyAlignment="1">
      <alignment horizontal="center" vertical="center" wrapText="1"/>
    </xf>
    <xf numFmtId="0" fontId="18" fillId="0" borderId="13" xfId="0" applyFont="1" applyBorder="1" applyAlignment="1">
      <alignment vertical="center" wrapText="1"/>
    </xf>
    <xf numFmtId="0" fontId="18" fillId="0" borderId="10" xfId="0" applyFont="1" applyBorder="1" applyAlignment="1">
      <alignment vertical="center"/>
    </xf>
    <xf numFmtId="0" fontId="0" fillId="0" borderId="0" xfId="0" applyAlignment="1">
      <alignment vertical="center" wrapText="1"/>
    </xf>
    <xf numFmtId="0" fontId="43" fillId="5" borderId="0" xfId="0" applyFont="1" applyFill="1" applyAlignment="1">
      <alignment horizontal="center" vertical="center" wrapText="1"/>
    </xf>
    <xf numFmtId="0" fontId="0" fillId="9" borderId="0" xfId="0" applyFill="1" applyAlignment="1">
      <alignment vertical="center"/>
    </xf>
    <xf numFmtId="0" fontId="42" fillId="9" borderId="58" xfId="0" applyFont="1" applyFill="1" applyBorder="1" applyAlignment="1">
      <alignment horizontal="center" vertical="center" wrapText="1"/>
    </xf>
    <xf numFmtId="0" fontId="44" fillId="8" borderId="0" xfId="0" applyFont="1" applyFill="1" applyAlignment="1">
      <alignment horizontal="center" vertical="center" wrapText="1"/>
    </xf>
    <xf numFmtId="0" fontId="44" fillId="7" borderId="0" xfId="0" applyFont="1" applyFill="1" applyAlignment="1">
      <alignment horizontal="center" vertical="center" wrapText="1"/>
    </xf>
    <xf numFmtId="0" fontId="44" fillId="6" borderId="0" xfId="0" applyFont="1" applyFill="1" applyAlignment="1">
      <alignment horizontal="center" vertical="center" wrapText="1"/>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left" vertical="center" wrapText="1"/>
    </xf>
    <xf numFmtId="0" fontId="14" fillId="10" borderId="0" xfId="0" applyFont="1" applyFill="1" applyAlignment="1">
      <alignment vertical="top" wrapText="1"/>
    </xf>
    <xf numFmtId="0" fontId="14" fillId="10" borderId="0" xfId="0" applyFont="1" applyFill="1" applyAlignment="1">
      <alignment horizontal="center" vertical="center" wrapText="1"/>
    </xf>
    <xf numFmtId="0" fontId="45" fillId="0" borderId="0" xfId="0" applyFont="1" applyAlignment="1">
      <alignment vertical="top" wrapText="1"/>
    </xf>
    <xf numFmtId="0" fontId="45" fillId="0" borderId="0" xfId="0" applyFont="1" applyAlignment="1">
      <alignment horizontal="center" vertical="center" wrapText="1"/>
    </xf>
    <xf numFmtId="0" fontId="4" fillId="3" borderId="10" xfId="0" applyFont="1" applyFill="1" applyBorder="1" applyAlignment="1" applyProtection="1">
      <alignment horizontal="center" vertical="center" wrapText="1"/>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4" fillId="3" borderId="10" xfId="0" applyFont="1" applyFill="1" applyBorder="1" applyAlignment="1" applyProtection="1">
      <alignment vertical="center" wrapText="1"/>
      <protection locked="0"/>
    </xf>
    <xf numFmtId="0" fontId="4" fillId="3" borderId="10" xfId="0" applyFont="1" applyFill="1" applyBorder="1" applyAlignment="1" applyProtection="1">
      <alignment horizontal="left" vertical="center" wrapText="1"/>
      <protection locked="0"/>
    </xf>
    <xf numFmtId="0" fontId="4"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4" fillId="2" borderId="28" xfId="0" applyFont="1" applyFill="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4" fillId="2" borderId="13" xfId="0" applyFont="1" applyFill="1" applyBorder="1" applyAlignment="1">
      <alignment horizontal="center" vertical="center"/>
    </xf>
    <xf numFmtId="0" fontId="2" fillId="0" borderId="14" xfId="0" applyFont="1" applyBorder="1" applyAlignment="1">
      <alignment vertical="center"/>
    </xf>
    <xf numFmtId="0" fontId="2" fillId="0" borderId="57" xfId="0" applyFont="1" applyBorder="1" applyAlignment="1">
      <alignment vertical="center"/>
    </xf>
    <xf numFmtId="0" fontId="2" fillId="0" borderId="15"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50" xfId="0" applyFont="1" applyBorder="1" applyAlignment="1">
      <alignment vertical="center"/>
    </xf>
    <xf numFmtId="0" fontId="2" fillId="0" borderId="21" xfId="0" applyFont="1" applyBorder="1" applyAlignment="1">
      <alignment vertical="center"/>
    </xf>
    <xf numFmtId="0" fontId="4" fillId="2" borderId="25" xfId="0" applyFont="1" applyFill="1" applyBorder="1" applyAlignment="1">
      <alignment horizontal="center" vertical="center"/>
    </xf>
    <xf numFmtId="0" fontId="2" fillId="0" borderId="26" xfId="0" applyFont="1" applyBorder="1" applyAlignment="1">
      <alignment vertical="center"/>
    </xf>
    <xf numFmtId="0" fontId="2" fillId="0" borderId="31" xfId="0" applyFont="1" applyBorder="1" applyAlignment="1">
      <alignment vertical="center"/>
    </xf>
    <xf numFmtId="0" fontId="4" fillId="2" borderId="32" xfId="0" applyFont="1" applyFill="1" applyBorder="1" applyAlignment="1">
      <alignment horizontal="center" vertical="center"/>
    </xf>
    <xf numFmtId="0" fontId="2" fillId="0" borderId="27" xfId="0" applyFont="1" applyBorder="1" applyAlignment="1">
      <alignment vertical="center"/>
    </xf>
    <xf numFmtId="0" fontId="6" fillId="0" borderId="36" xfId="0" applyFont="1" applyBorder="1" applyAlignment="1">
      <alignment horizontal="left" vertical="center"/>
    </xf>
    <xf numFmtId="0" fontId="0" fillId="0" borderId="0" xfId="0" applyAlignment="1">
      <alignment vertical="center"/>
    </xf>
    <xf numFmtId="0" fontId="2" fillId="0" borderId="37" xfId="0" applyFont="1" applyBorder="1" applyAlignment="1">
      <alignment vertical="center"/>
    </xf>
    <xf numFmtId="0" fontId="7" fillId="0" borderId="36" xfId="0" applyFont="1" applyBorder="1" applyAlignment="1">
      <alignment horizontal="left" vertical="center" wrapText="1"/>
    </xf>
    <xf numFmtId="0" fontId="2" fillId="0" borderId="36" xfId="0" applyFont="1" applyBorder="1" applyAlignment="1">
      <alignment vertical="center"/>
    </xf>
    <xf numFmtId="0" fontId="7" fillId="0" borderId="38" xfId="0" applyFont="1" applyBorder="1" applyAlignment="1">
      <alignment horizontal="left" vertical="center"/>
    </xf>
    <xf numFmtId="0" fontId="2" fillId="0" borderId="39" xfId="0" applyFont="1" applyBorder="1" applyAlignment="1">
      <alignment vertical="center"/>
    </xf>
    <xf numFmtId="0" fontId="2" fillId="0" borderId="40" xfId="0" applyFont="1" applyBorder="1" applyAlignment="1">
      <alignment vertical="center"/>
    </xf>
    <xf numFmtId="14" fontId="4" fillId="3" borderId="10"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4" fillId="0" borderId="10" xfId="0" applyFont="1" applyBorder="1" applyAlignment="1">
      <alignment horizontal="center" vertical="center"/>
    </xf>
    <xf numFmtId="0" fontId="4" fillId="2" borderId="7" xfId="0" applyFont="1" applyFill="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1" fillId="2" borderId="1" xfId="0" applyFont="1" applyFill="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4" fillId="2" borderId="4" xfId="0" applyFont="1" applyFill="1" applyBorder="1" applyAlignment="1">
      <alignment horizontal="center" vertical="center"/>
    </xf>
    <xf numFmtId="0" fontId="2" fillId="0" borderId="5" xfId="0" applyFont="1" applyBorder="1" applyAlignment="1">
      <alignment vertical="center"/>
    </xf>
    <xf numFmtId="0" fontId="2" fillId="0" borderId="58" xfId="0" applyFont="1" applyBorder="1" applyAlignment="1">
      <alignment vertical="center"/>
    </xf>
    <xf numFmtId="0" fontId="2" fillId="0" borderId="6" xfId="0" applyFont="1" applyBorder="1" applyAlignment="1">
      <alignment vertical="center"/>
    </xf>
    <xf numFmtId="0" fontId="4" fillId="0" borderId="10" xfId="0" applyFont="1" applyBorder="1" applyAlignment="1">
      <alignment horizontal="left" vertical="center"/>
    </xf>
    <xf numFmtId="0" fontId="4" fillId="0" borderId="13" xfId="0"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57" xfId="0" applyFont="1" applyBorder="1" applyAlignment="1" applyProtection="1">
      <alignment vertical="center"/>
      <protection locked="0"/>
    </xf>
    <xf numFmtId="0" fontId="2" fillId="0" borderId="3" xfId="0" applyFont="1" applyBorder="1" applyAlignment="1" applyProtection="1">
      <alignment vertical="center"/>
      <protection locked="0"/>
    </xf>
    <xf numFmtId="0" fontId="4" fillId="3" borderId="16" xfId="0" applyFont="1" applyFill="1" applyBorder="1" applyAlignment="1" applyProtection="1">
      <alignment horizontal="center" vertical="center" wrapText="1"/>
      <protection locked="0"/>
    </xf>
    <xf numFmtId="0" fontId="2" fillId="0" borderId="17"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58"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4" fillId="3" borderId="25" xfId="0" applyFont="1" applyFill="1" applyBorder="1" applyAlignment="1" applyProtection="1">
      <alignment horizontal="center" vertical="center" wrapText="1"/>
      <protection locked="0"/>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4" fillId="2" borderId="1" xfId="0" applyFont="1" applyFill="1" applyBorder="1" applyAlignment="1">
      <alignment horizontal="center" vertical="center"/>
    </xf>
    <xf numFmtId="0" fontId="4" fillId="0" borderId="16"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4" fillId="0" borderId="25" xfId="0" applyFont="1" applyBorder="1" applyAlignment="1">
      <alignment horizontal="center" vertical="center"/>
    </xf>
    <xf numFmtId="0" fontId="4" fillId="3" borderId="1"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top" wrapText="1"/>
      <protection locked="0"/>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5"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4" fillId="3" borderId="46" xfId="0" applyFont="1" applyFill="1" applyBorder="1" applyAlignment="1" applyProtection="1">
      <alignment horizontal="left" vertical="top" wrapText="1"/>
      <protection locked="0"/>
    </xf>
    <xf numFmtId="0" fontId="4" fillId="3" borderId="47" xfId="0" applyFont="1" applyFill="1" applyBorder="1" applyAlignment="1" applyProtection="1">
      <alignment horizontal="left" vertical="top" wrapText="1"/>
      <protection locked="0"/>
    </xf>
    <xf numFmtId="0" fontId="2" fillId="0" borderId="58"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4" fillId="3" borderId="7" xfId="0" applyFont="1" applyFill="1" applyBorder="1" applyAlignment="1" applyProtection="1">
      <alignment horizontal="left" vertical="top" wrapText="1"/>
      <protection locked="0"/>
    </xf>
    <xf numFmtId="0" fontId="2" fillId="0" borderId="8"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4" fillId="3" borderId="49" xfId="0" applyFont="1" applyFill="1" applyBorder="1" applyAlignment="1" applyProtection="1">
      <alignment horizontal="left" vertical="top" wrapText="1"/>
      <protection locked="0"/>
    </xf>
    <xf numFmtId="0" fontId="4" fillId="3" borderId="50" xfId="0" applyFont="1" applyFill="1" applyBorder="1" applyAlignment="1" applyProtection="1">
      <alignment horizontal="left" vertical="top" wrapText="1"/>
      <protection locked="0"/>
    </xf>
    <xf numFmtId="0" fontId="2" fillId="0" borderId="5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4" fillId="3" borderId="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4" fillId="3" borderId="43" xfId="0" applyFont="1" applyFill="1" applyBorder="1" applyAlignment="1" applyProtection="1">
      <alignment horizontal="left" vertical="top" wrapText="1"/>
      <protection locked="0"/>
    </xf>
    <xf numFmtId="0" fontId="4" fillId="3" borderId="44" xfId="0" applyFont="1" applyFill="1" applyBorder="1" applyAlignment="1" applyProtection="1">
      <alignment horizontal="left" vertical="top" wrapText="1"/>
      <protection locked="0"/>
    </xf>
    <xf numFmtId="0" fontId="2" fillId="0" borderId="57"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vertical="center"/>
      <protection locked="0"/>
    </xf>
    <xf numFmtId="0" fontId="2" fillId="0" borderId="5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4" fillId="0" borderId="13" xfId="0" applyFont="1" applyBorder="1" applyAlignment="1">
      <alignment vertical="center"/>
    </xf>
    <xf numFmtId="0" fontId="4" fillId="2" borderId="7" xfId="0" applyFont="1" applyFill="1" applyBorder="1" applyAlignment="1">
      <alignment horizontal="right" vertical="center"/>
    </xf>
    <xf numFmtId="0" fontId="2" fillId="0" borderId="41" xfId="0" applyFont="1" applyBorder="1" applyAlignment="1">
      <alignment vertical="center"/>
    </xf>
    <xf numFmtId="0" fontId="4" fillId="0" borderId="11"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3" fillId="0" borderId="10" xfId="0" applyFont="1" applyBorder="1" applyAlignment="1">
      <alignment vertical="center"/>
    </xf>
    <xf numFmtId="0" fontId="3" fillId="3" borderId="13" xfId="0" applyFont="1" applyFill="1" applyBorder="1" applyAlignment="1" applyProtection="1">
      <alignment horizontal="left" vertical="top" wrapText="1"/>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51" xfId="0" applyFont="1" applyBorder="1" applyAlignment="1" applyProtection="1">
      <alignment vertical="center"/>
      <protection locked="0"/>
    </xf>
    <xf numFmtId="0" fontId="0" fillId="0" borderId="0" xfId="0" applyAlignment="1" applyProtection="1">
      <alignment vertical="center"/>
      <protection locked="0"/>
    </xf>
    <xf numFmtId="0" fontId="2" fillId="0" borderId="52"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9" fillId="0" borderId="10" xfId="0" applyFont="1" applyBorder="1" applyAlignment="1">
      <alignment vertical="top" wrapText="1"/>
    </xf>
    <xf numFmtId="0" fontId="11" fillId="0" borderId="13" xfId="0" applyFont="1" applyBorder="1" applyAlignment="1">
      <alignment vertical="top" wrapText="1"/>
    </xf>
    <xf numFmtId="0" fontId="2" fillId="0" borderId="51" xfId="0" applyFont="1" applyBorder="1" applyAlignment="1">
      <alignment vertical="center"/>
    </xf>
    <xf numFmtId="0" fontId="2" fillId="0" borderId="52" xfId="0" applyFont="1" applyBorder="1" applyAlignment="1">
      <alignment vertical="center"/>
    </xf>
    <xf numFmtId="0" fontId="40" fillId="2" borderId="53" xfId="0" applyFont="1" applyFill="1" applyBorder="1" applyAlignment="1">
      <alignment vertical="top"/>
    </xf>
    <xf numFmtId="0" fontId="41" fillId="0" borderId="54" xfId="0" applyFont="1" applyBorder="1" applyAlignment="1">
      <alignment vertical="center"/>
    </xf>
    <xf numFmtId="0" fontId="41" fillId="0" borderId="55" xfId="0" applyFont="1" applyBorder="1" applyAlignment="1">
      <alignment vertical="center"/>
    </xf>
    <xf numFmtId="0" fontId="41" fillId="0" borderId="19" xfId="0" applyFont="1" applyBorder="1" applyAlignment="1">
      <alignment vertical="center"/>
    </xf>
    <xf numFmtId="0" fontId="41" fillId="0" borderId="20" xfId="0" applyFont="1" applyBorder="1" applyAlignment="1">
      <alignment vertical="center"/>
    </xf>
    <xf numFmtId="0" fontId="41" fillId="0" borderId="21" xfId="0" applyFont="1" applyBorder="1" applyAlignment="1">
      <alignment vertical="center"/>
    </xf>
    <xf numFmtId="0" fontId="3" fillId="0" borderId="14" xfId="0" applyFont="1" applyBorder="1" applyAlignment="1">
      <alignment vertical="center"/>
    </xf>
    <xf numFmtId="0" fontId="12" fillId="2" borderId="7" xfId="0" applyFont="1" applyFill="1" applyBorder="1" applyAlignment="1">
      <alignment horizontal="left" vertical="center" wrapText="1"/>
    </xf>
    <xf numFmtId="0" fontId="3" fillId="0" borderId="13" xfId="0" applyFont="1" applyBorder="1" applyAlignment="1">
      <alignment horizontal="center" vertical="center" wrapText="1"/>
    </xf>
    <xf numFmtId="176" fontId="3" fillId="0" borderId="13" xfId="0" applyNumberFormat="1" applyFont="1" applyBorder="1" applyAlignment="1">
      <alignment horizontal="center" vertical="center" wrapText="1"/>
    </xf>
    <xf numFmtId="14" fontId="3" fillId="3" borderId="28"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3" fillId="0" borderId="16" xfId="0" applyFont="1" applyBorder="1" applyAlignment="1">
      <alignment horizontal="center" vertical="center" wrapText="1"/>
    </xf>
    <xf numFmtId="0" fontId="3" fillId="2" borderId="1" xfId="0" applyFont="1" applyFill="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8" fillId="3" borderId="13" xfId="0" applyFont="1" applyFill="1" applyBorder="1" applyAlignment="1" applyProtection="1">
      <alignment horizontal="center" vertical="center" wrapText="1"/>
      <protection locked="0"/>
    </xf>
    <xf numFmtId="0" fontId="40" fillId="2" borderId="13" xfId="0" applyFont="1" applyFill="1" applyBorder="1"/>
    <xf numFmtId="0" fontId="41" fillId="0" borderId="14" xfId="0" applyFont="1" applyBorder="1" applyAlignment="1">
      <alignment vertical="center"/>
    </xf>
    <xf numFmtId="0" fontId="41" fillId="0" borderId="15" xfId="0" applyFont="1" applyBorder="1" applyAlignment="1">
      <alignment vertical="center"/>
    </xf>
    <xf numFmtId="0" fontId="41" fillId="0" borderId="22" xfId="0" applyFont="1" applyBorder="1" applyAlignment="1">
      <alignment vertical="center"/>
    </xf>
    <xf numFmtId="0" fontId="41" fillId="0" borderId="23" xfId="0" applyFont="1" applyBorder="1" applyAlignment="1">
      <alignment vertical="center"/>
    </xf>
    <xf numFmtId="0" fontId="41" fillId="0" borderId="24" xfId="0" applyFont="1" applyBorder="1" applyAlignment="1">
      <alignment vertical="center"/>
    </xf>
    <xf numFmtId="0" fontId="40" fillId="2" borderId="13" xfId="0" applyFont="1" applyFill="1" applyBorder="1" applyAlignment="1">
      <alignment horizontal="left"/>
    </xf>
    <xf numFmtId="0" fontId="40" fillId="2" borderId="53" xfId="0" applyFont="1" applyFill="1" applyBorder="1" applyAlignment="1">
      <alignment horizontal="left" vertical="top"/>
    </xf>
    <xf numFmtId="0" fontId="44" fillId="8" borderId="0" xfId="0" applyFont="1" applyFill="1" applyAlignment="1">
      <alignment horizontal="center" vertical="center"/>
    </xf>
    <xf numFmtId="0" fontId="43" fillId="5" borderId="0" xfId="0" applyFont="1" applyFill="1" applyAlignment="1">
      <alignment horizontal="center" vertical="center"/>
    </xf>
    <xf numFmtId="0" fontId="44" fillId="7" borderId="0" xfId="0" applyFont="1" applyFill="1" applyAlignment="1">
      <alignment horizontal="center" vertical="center"/>
    </xf>
    <xf numFmtId="0" fontId="44" fillId="6" borderId="0" xfId="0" applyFont="1" applyFill="1" applyAlignment="1">
      <alignment horizontal="center" vertical="center"/>
    </xf>
    <xf numFmtId="0" fontId="4" fillId="3" borderId="53" xfId="0" applyFont="1" applyFill="1" applyBorder="1" applyAlignment="1" applyProtection="1">
      <alignment horizontal="left" vertical="top" wrapText="1"/>
      <protection locked="0"/>
    </xf>
    <xf numFmtId="0" fontId="4" fillId="3" borderId="58" xfId="0" applyFont="1" applyFill="1" applyBorder="1" applyAlignment="1" applyProtection="1">
      <alignment horizontal="left" vertical="top" wrapText="1"/>
      <protection locked="0"/>
    </xf>
    <xf numFmtId="0" fontId="4" fillId="3" borderId="45" xfId="0" applyFont="1" applyFill="1" applyBorder="1" applyAlignment="1" applyProtection="1">
      <alignment horizontal="left" vertical="top" wrapText="1"/>
      <protection locked="0"/>
    </xf>
  </cellXfs>
  <cellStyles count="1">
    <cellStyle name="標準" xfId="0" builtinId="0"/>
  </cellStyles>
  <dxfs count="8">
    <dxf>
      <font>
        <color rgb="FF9C0006"/>
      </font>
      <fill>
        <patternFill patternType="solid">
          <fgColor rgb="FFFFC7CE"/>
          <bgColor rgb="FFFFC7CE"/>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tableStyle name="Topic-style" pivot="0" count="3" xr9:uid="{00000000-0011-0000-FFFF-FFFF00000000}">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customschemas.google.com/relationships/workbookmetadata" Target="metadata"/><Relationship Id="rId4" Type="http://schemas.openxmlformats.org/officeDocument/2006/relationships/worksheet" Target="worksheets/sheet4.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奥　龍太郎" id="{7013A1BA-4D55-42F4-B853-799E7956269E}" userId="S::okuryu@nii.ac.jp::200324ff-8d84-452d-8e24-08ca4b82cf1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J101">
  <tableColumns count="10">
    <tableColumn id="1" xr3:uid="{00000000-0010-0000-0000-000001000000}" name="No."/>
    <tableColumn id="2" xr3:uid="{00000000-0010-0000-0000-000002000000}" name="Research area"/>
    <tableColumn id="3" xr3:uid="{00000000-0010-0000-0000-000003000000}" name="Title of the research"/>
    <tableColumn id="4" xr3:uid="{00000000-0010-0000-0000-000004000000}" name="Website"/>
    <tableColumn id="5" xr3:uid="{00000000-0010-0000-0000-000005000000}" name="Name of supervisor"/>
    <tableColumn id="6" xr3:uid="{00000000-0010-0000-0000-000006000000}" name="Title of the supervisor"/>
    <tableColumn id="7" xr3:uid="{00000000-0010-0000-0000-000007000000}" name="Requirements for applicants: Master's / Ph.D. Student"/>
    <tableColumn id="8" xr3:uid="{00000000-0010-0000-0000-000008000000}" name="Total number of acceptance per supervisor"/>
    <tableColumn id="9" xr3:uid="{00000000-0010-0000-0000-000009000000}" name="Duration : 2-6months (less than 180days)"/>
    <tableColumn id="10" xr3:uid="{00000000-0010-0000-0000-00000A000000}" name="Comments"/>
  </tableColumns>
  <tableStyleInfo name="Topi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08-22T05:07:03.70" personId="{7013A1BA-4D55-42F4-B853-799E7956269E}" id="{F7259CCB-964C-4920-B387-4D9E12CE2060}">
    <text>赤字＝MOUのみ締結の機関、緑セル＝2025 2ndから新たに締結した機関
※2025 2nd callではData61（Australia）を削除
※CNRS（France）は両方に該当していないが締結中、KISTI（Korea）は両方に該当）
※国別なのでMOU機関がOthersのものは表に入っていない。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99"/>
  <sheetViews>
    <sheetView tabSelected="1" zoomScaleNormal="100" workbookViewId="0">
      <selection activeCell="A38" sqref="A38:AH38"/>
    </sheetView>
  </sheetViews>
  <sheetFormatPr defaultColWidth="14.453125" defaultRowHeight="15" customHeight="1" x14ac:dyDescent="0.35"/>
  <cols>
    <col min="1" max="34" width="2.453125" customWidth="1"/>
    <col min="35" max="41" width="9" customWidth="1"/>
  </cols>
  <sheetData>
    <row r="1" spans="1:41" ht="9.75" customHeight="1" x14ac:dyDescent="0.35">
      <c r="A1" s="133" t="s">
        <v>0</v>
      </c>
      <c r="B1" s="134"/>
      <c r="C1" s="134"/>
      <c r="D1" s="134"/>
      <c r="E1" s="134"/>
      <c r="F1" s="134"/>
      <c r="G1" s="134"/>
      <c r="H1" s="134"/>
      <c r="I1" s="134"/>
      <c r="J1" s="134"/>
      <c r="K1" s="134"/>
      <c r="L1" s="134"/>
      <c r="M1" s="134"/>
      <c r="N1" s="134"/>
      <c r="O1" s="134"/>
      <c r="P1" s="134"/>
      <c r="Q1" s="134"/>
      <c r="R1" s="134"/>
      <c r="S1" s="134"/>
      <c r="T1" s="134"/>
      <c r="U1" s="134"/>
      <c r="V1" s="134"/>
      <c r="W1" s="134"/>
      <c r="X1" s="134"/>
      <c r="Y1" s="105"/>
      <c r="Z1" s="134"/>
      <c r="AA1" s="134"/>
      <c r="AB1" s="134"/>
      <c r="AC1" s="134"/>
      <c r="AD1" s="134"/>
      <c r="AE1" s="134"/>
      <c r="AF1" s="134"/>
      <c r="AG1" s="134"/>
      <c r="AH1" s="135"/>
      <c r="AI1" s="1"/>
      <c r="AJ1" s="1"/>
      <c r="AK1" s="1"/>
      <c r="AL1" s="1"/>
      <c r="AM1" s="1"/>
      <c r="AN1" s="1"/>
      <c r="AO1" s="1"/>
    </row>
    <row r="2" spans="1:41" ht="15" customHeight="1" x14ac:dyDescent="0.35">
      <c r="A2" s="136" t="s">
        <v>722</v>
      </c>
      <c r="B2" s="137"/>
      <c r="C2" s="137"/>
      <c r="D2" s="137"/>
      <c r="E2" s="137"/>
      <c r="F2" s="137"/>
      <c r="G2" s="137"/>
      <c r="H2" s="137"/>
      <c r="I2" s="137"/>
      <c r="J2" s="137"/>
      <c r="K2" s="137"/>
      <c r="L2" s="137"/>
      <c r="M2" s="137"/>
      <c r="N2" s="137"/>
      <c r="O2" s="137"/>
      <c r="P2" s="137"/>
      <c r="Q2" s="137"/>
      <c r="R2" s="137"/>
      <c r="S2" s="137"/>
      <c r="T2" s="137"/>
      <c r="U2" s="137"/>
      <c r="V2" s="137"/>
      <c r="W2" s="137"/>
      <c r="X2" s="137"/>
      <c r="Y2" s="138"/>
      <c r="Z2" s="137"/>
      <c r="AA2" s="137"/>
      <c r="AB2" s="137"/>
      <c r="AC2" s="137"/>
      <c r="AD2" s="137"/>
      <c r="AE2" s="137"/>
      <c r="AF2" s="137"/>
      <c r="AG2" s="137"/>
      <c r="AH2" s="139"/>
      <c r="AI2" s="1"/>
      <c r="AJ2" s="1"/>
      <c r="AK2" s="1"/>
      <c r="AL2" s="1"/>
      <c r="AM2" s="1"/>
      <c r="AN2" s="1"/>
      <c r="AO2" s="1"/>
    </row>
    <row r="3" spans="1:41" ht="9.75" customHeigh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09"/>
      <c r="Z3" s="131"/>
      <c r="AA3" s="131"/>
      <c r="AB3" s="131"/>
      <c r="AC3" s="131"/>
      <c r="AD3" s="131"/>
      <c r="AE3" s="131"/>
      <c r="AF3" s="131"/>
      <c r="AG3" s="131"/>
      <c r="AH3" s="132"/>
      <c r="AI3" s="1"/>
      <c r="AJ3" s="1"/>
      <c r="AK3" s="1"/>
      <c r="AL3" s="1"/>
      <c r="AM3" s="1"/>
      <c r="AN3" s="1"/>
      <c r="AO3" s="1"/>
    </row>
    <row r="4" spans="1:41" ht="16.5" customHeight="1" x14ac:dyDescent="0.35">
      <c r="A4" s="140" t="s">
        <v>1</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9"/>
      <c r="AI4" s="1"/>
    </row>
    <row r="5" spans="1:41" ht="18.75" customHeight="1" x14ac:dyDescent="0.35">
      <c r="A5" s="141" t="s">
        <v>2</v>
      </c>
      <c r="B5" s="104"/>
      <c r="C5" s="104"/>
      <c r="D5" s="104"/>
      <c r="E5" s="104"/>
      <c r="F5" s="104"/>
      <c r="G5" s="104"/>
      <c r="H5" s="104"/>
      <c r="I5" s="106"/>
      <c r="J5" s="142"/>
      <c r="K5" s="143"/>
      <c r="L5" s="143"/>
      <c r="M5" s="143"/>
      <c r="N5" s="143"/>
      <c r="O5" s="143"/>
      <c r="P5" s="143"/>
      <c r="Q5" s="143"/>
      <c r="R5" s="143"/>
      <c r="S5" s="143"/>
      <c r="T5" s="143"/>
      <c r="U5" s="143"/>
      <c r="V5" s="143"/>
      <c r="W5" s="143"/>
      <c r="X5" s="143"/>
      <c r="Y5" s="144"/>
      <c r="Z5" s="143"/>
      <c r="AA5" s="143"/>
      <c r="AB5" s="143"/>
      <c r="AC5" s="143"/>
      <c r="AD5" s="143"/>
      <c r="AE5" s="143"/>
      <c r="AF5" s="143"/>
      <c r="AG5" s="143"/>
      <c r="AH5" s="145"/>
      <c r="AI5" s="1" t="s">
        <v>4</v>
      </c>
    </row>
    <row r="6" spans="1:41" ht="18.75" customHeight="1" x14ac:dyDescent="0.35">
      <c r="A6" s="157" t="s">
        <v>5</v>
      </c>
      <c r="B6" s="158"/>
      <c r="C6" s="158"/>
      <c r="D6" s="158"/>
      <c r="E6" s="158"/>
      <c r="F6" s="158"/>
      <c r="G6" s="158"/>
      <c r="H6" s="158"/>
      <c r="I6" s="159"/>
      <c r="J6" s="146"/>
      <c r="K6" s="147"/>
      <c r="L6" s="147"/>
      <c r="M6" s="147"/>
      <c r="N6" s="147"/>
      <c r="O6" s="147"/>
      <c r="P6" s="147"/>
      <c r="Q6" s="147"/>
      <c r="R6" s="147"/>
      <c r="S6" s="147"/>
      <c r="T6" s="147"/>
      <c r="U6" s="147"/>
      <c r="V6" s="147"/>
      <c r="W6" s="147"/>
      <c r="X6" s="147"/>
      <c r="Y6" s="147"/>
      <c r="Z6" s="147"/>
      <c r="AA6" s="147"/>
      <c r="AB6" s="147"/>
      <c r="AC6" s="147"/>
      <c r="AD6" s="147"/>
      <c r="AE6" s="147"/>
      <c r="AF6" s="147"/>
      <c r="AG6" s="147"/>
      <c r="AH6" s="148"/>
      <c r="AI6" s="1" t="s">
        <v>6</v>
      </c>
    </row>
    <row r="7" spans="1:41" ht="18.75" customHeight="1" x14ac:dyDescent="0.35">
      <c r="A7" s="107"/>
      <c r="B7" s="108"/>
      <c r="C7" s="108"/>
      <c r="D7" s="108"/>
      <c r="E7" s="108"/>
      <c r="F7" s="108"/>
      <c r="G7" s="108"/>
      <c r="H7" s="108"/>
      <c r="I7" s="110"/>
      <c r="J7" s="149"/>
      <c r="K7" s="150"/>
      <c r="L7" s="150"/>
      <c r="M7" s="150"/>
      <c r="N7" s="150"/>
      <c r="O7" s="150"/>
      <c r="P7" s="150"/>
      <c r="Q7" s="150"/>
      <c r="R7" s="150"/>
      <c r="S7" s="150"/>
      <c r="T7" s="150"/>
      <c r="U7" s="150"/>
      <c r="V7" s="150"/>
      <c r="W7" s="150"/>
      <c r="X7" s="150"/>
      <c r="Y7" s="151"/>
      <c r="Z7" s="150"/>
      <c r="AA7" s="150"/>
      <c r="AB7" s="150"/>
      <c r="AC7" s="150"/>
      <c r="AD7" s="150"/>
      <c r="AE7" s="150"/>
      <c r="AF7" s="150"/>
      <c r="AG7" s="150"/>
      <c r="AH7" s="152"/>
      <c r="AI7" s="1"/>
    </row>
    <row r="8" spans="1:41" ht="18.75" customHeight="1" x14ac:dyDescent="0.35">
      <c r="A8" s="160" t="s">
        <v>7</v>
      </c>
      <c r="B8" s="112"/>
      <c r="C8" s="112"/>
      <c r="D8" s="112"/>
      <c r="E8" s="112"/>
      <c r="F8" s="112"/>
      <c r="G8" s="112"/>
      <c r="H8" s="112"/>
      <c r="I8" s="115"/>
      <c r="J8" s="153"/>
      <c r="K8" s="154"/>
      <c r="L8" s="154"/>
      <c r="M8" s="154"/>
      <c r="N8" s="154"/>
      <c r="O8" s="154"/>
      <c r="P8" s="154"/>
      <c r="Q8" s="154"/>
      <c r="R8" s="154"/>
      <c r="S8" s="154"/>
      <c r="T8" s="154"/>
      <c r="U8" s="154"/>
      <c r="V8" s="154"/>
      <c r="W8" s="154"/>
      <c r="X8" s="154"/>
      <c r="Y8" s="154"/>
      <c r="Z8" s="154"/>
      <c r="AA8" s="154"/>
      <c r="AB8" s="154"/>
      <c r="AC8" s="154"/>
      <c r="AD8" s="154"/>
      <c r="AE8" s="154"/>
      <c r="AF8" s="154"/>
      <c r="AG8" s="154"/>
      <c r="AH8" s="155"/>
      <c r="AI8" s="1" t="s">
        <v>8</v>
      </c>
    </row>
    <row r="9" spans="1:41" ht="16.5" customHeight="1" x14ac:dyDescent="0.35">
      <c r="A9" s="97" t="s">
        <v>9</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c r="AI9" s="1"/>
    </row>
    <row r="10" spans="1:41" ht="16.5" customHeight="1" x14ac:dyDescent="0.35">
      <c r="A10" s="100" t="s">
        <v>10</v>
      </c>
      <c r="B10" s="101"/>
      <c r="C10" s="101"/>
      <c r="D10" s="101"/>
      <c r="E10" s="101"/>
      <c r="F10" s="101"/>
      <c r="G10" s="101"/>
      <c r="H10" s="101"/>
      <c r="I10" s="101"/>
      <c r="J10" s="101"/>
      <c r="K10" s="101"/>
      <c r="L10" s="101"/>
      <c r="M10" s="101"/>
      <c r="N10" s="101"/>
      <c r="O10" s="101"/>
      <c r="P10" s="101"/>
      <c r="Q10" s="101"/>
      <c r="R10" s="101"/>
      <c r="S10" s="101"/>
      <c r="T10" s="102"/>
      <c r="U10" s="156" t="s">
        <v>11</v>
      </c>
      <c r="V10" s="134"/>
      <c r="W10" s="134"/>
      <c r="X10" s="134"/>
      <c r="Y10" s="105"/>
      <c r="Z10" s="134"/>
      <c r="AA10" s="134"/>
      <c r="AB10" s="134"/>
      <c r="AC10" s="135"/>
      <c r="AD10" s="156" t="s">
        <v>12</v>
      </c>
      <c r="AE10" s="134"/>
      <c r="AF10" s="134"/>
      <c r="AG10" s="134"/>
      <c r="AH10" s="135"/>
      <c r="AI10" s="1"/>
    </row>
    <row r="11" spans="1:41" ht="16.5" customHeight="1" thickBot="1" x14ac:dyDescent="0.4">
      <c r="A11" s="111" t="s">
        <v>13</v>
      </c>
      <c r="B11" s="112"/>
      <c r="C11" s="112"/>
      <c r="D11" s="112"/>
      <c r="E11" s="112"/>
      <c r="F11" s="112"/>
      <c r="G11" s="113"/>
      <c r="H11" s="114" t="s">
        <v>14</v>
      </c>
      <c r="I11" s="112"/>
      <c r="J11" s="112"/>
      <c r="K11" s="112"/>
      <c r="L11" s="112"/>
      <c r="M11" s="112"/>
      <c r="N11" s="112"/>
      <c r="O11" s="112"/>
      <c r="P11" s="112"/>
      <c r="Q11" s="112"/>
      <c r="R11" s="112"/>
      <c r="S11" s="112"/>
      <c r="T11" s="115"/>
      <c r="U11" s="130" t="s">
        <v>15</v>
      </c>
      <c r="V11" s="131"/>
      <c r="W11" s="131"/>
      <c r="X11" s="131"/>
      <c r="Y11" s="109"/>
      <c r="Z11" s="131"/>
      <c r="AA11" s="131"/>
      <c r="AB11" s="131"/>
      <c r="AC11" s="132"/>
      <c r="AD11" s="130" t="s">
        <v>16</v>
      </c>
      <c r="AE11" s="131"/>
      <c r="AF11" s="131"/>
      <c r="AG11" s="131"/>
      <c r="AH11" s="132"/>
      <c r="AI11" s="1"/>
    </row>
    <row r="12" spans="1:41" ht="18.75" customHeight="1" x14ac:dyDescent="0.35">
      <c r="A12" s="92"/>
      <c r="B12" s="93"/>
      <c r="C12" s="93"/>
      <c r="D12" s="93"/>
      <c r="E12" s="93"/>
      <c r="F12" s="93"/>
      <c r="G12" s="94"/>
      <c r="H12" s="92"/>
      <c r="I12" s="93"/>
      <c r="J12" s="93"/>
      <c r="K12" s="93"/>
      <c r="L12" s="93"/>
      <c r="M12" s="93"/>
      <c r="N12" s="93"/>
      <c r="O12" s="93"/>
      <c r="P12" s="93"/>
      <c r="Q12" s="93"/>
      <c r="R12" s="93"/>
      <c r="S12" s="93"/>
      <c r="T12" s="94"/>
      <c r="U12" s="124"/>
      <c r="V12" s="93"/>
      <c r="W12" s="93"/>
      <c r="X12" s="93"/>
      <c r="Y12" s="93"/>
      <c r="Z12" s="93"/>
      <c r="AA12" s="93"/>
      <c r="AB12" s="93"/>
      <c r="AC12" s="94"/>
      <c r="AD12" s="125" t="s">
        <v>17</v>
      </c>
      <c r="AE12" s="93"/>
      <c r="AF12" s="93"/>
      <c r="AG12" s="93"/>
      <c r="AH12" s="94"/>
      <c r="AI12" s="1"/>
      <c r="AJ12" s="126" t="s">
        <v>18</v>
      </c>
      <c r="AK12" s="127"/>
      <c r="AL12" s="127"/>
      <c r="AM12" s="127"/>
      <c r="AN12" s="127"/>
      <c r="AO12" s="128"/>
    </row>
    <row r="13" spans="1:41" ht="16.5" customHeight="1" x14ac:dyDescent="0.35">
      <c r="A13" s="129" t="s">
        <v>19</v>
      </c>
      <c r="B13" s="98"/>
      <c r="C13" s="98"/>
      <c r="D13" s="98"/>
      <c r="E13" s="98"/>
      <c r="F13" s="98"/>
      <c r="G13" s="98"/>
      <c r="H13" s="98"/>
      <c r="I13" s="98"/>
      <c r="J13" s="98"/>
      <c r="K13" s="98"/>
      <c r="L13" s="98"/>
      <c r="M13" s="98"/>
      <c r="N13" s="99"/>
      <c r="O13" s="129" t="s">
        <v>20</v>
      </c>
      <c r="P13" s="98"/>
      <c r="Q13" s="98"/>
      <c r="R13" s="98"/>
      <c r="S13" s="98"/>
      <c r="T13" s="98"/>
      <c r="U13" s="98"/>
      <c r="V13" s="98"/>
      <c r="W13" s="98"/>
      <c r="X13" s="98"/>
      <c r="Y13" s="98"/>
      <c r="Z13" s="98"/>
      <c r="AA13" s="98"/>
      <c r="AB13" s="98"/>
      <c r="AC13" s="98"/>
      <c r="AD13" s="98"/>
      <c r="AE13" s="98"/>
      <c r="AF13" s="98"/>
      <c r="AG13" s="98"/>
      <c r="AH13" s="99"/>
      <c r="AI13" s="1"/>
      <c r="AJ13" s="116" t="s">
        <v>21</v>
      </c>
      <c r="AK13" s="117"/>
      <c r="AL13" s="117"/>
      <c r="AM13" s="117"/>
      <c r="AN13" s="117"/>
      <c r="AO13" s="118"/>
    </row>
    <row r="14" spans="1:41" ht="18.75" customHeight="1" x14ac:dyDescent="0.35">
      <c r="A14" s="125" t="s">
        <v>22</v>
      </c>
      <c r="B14" s="93"/>
      <c r="C14" s="93"/>
      <c r="D14" s="93"/>
      <c r="E14" s="93"/>
      <c r="F14" s="93"/>
      <c r="G14" s="93"/>
      <c r="H14" s="93"/>
      <c r="I14" s="93"/>
      <c r="J14" s="93"/>
      <c r="K14" s="93"/>
      <c r="L14" s="93"/>
      <c r="M14" s="93"/>
      <c r="N14" s="94"/>
      <c r="O14" s="125" t="s">
        <v>22</v>
      </c>
      <c r="P14" s="93"/>
      <c r="Q14" s="93"/>
      <c r="R14" s="93"/>
      <c r="S14" s="93"/>
      <c r="T14" s="93"/>
      <c r="U14" s="93"/>
      <c r="V14" s="93"/>
      <c r="W14" s="93"/>
      <c r="X14" s="93"/>
      <c r="Y14" s="93"/>
      <c r="Z14" s="93"/>
      <c r="AA14" s="93"/>
      <c r="AB14" s="93"/>
      <c r="AC14" s="93"/>
      <c r="AD14" s="93"/>
      <c r="AE14" s="93"/>
      <c r="AF14" s="93"/>
      <c r="AG14" s="93"/>
      <c r="AH14" s="94"/>
      <c r="AI14" s="1"/>
      <c r="AJ14" s="119" t="s">
        <v>23</v>
      </c>
      <c r="AK14" s="117"/>
      <c r="AL14" s="117"/>
      <c r="AM14" s="117"/>
      <c r="AN14" s="117"/>
      <c r="AO14" s="118"/>
    </row>
    <row r="15" spans="1:41" ht="18.75" customHeight="1" x14ac:dyDescent="0.35">
      <c r="A15" s="97" t="s">
        <v>24</v>
      </c>
      <c r="B15" s="98"/>
      <c r="C15" s="98"/>
      <c r="D15" s="98"/>
      <c r="E15" s="98"/>
      <c r="F15" s="99"/>
      <c r="G15" s="96"/>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4"/>
      <c r="AI15" s="1"/>
      <c r="AJ15" s="120"/>
      <c r="AK15" s="117"/>
      <c r="AL15" s="117"/>
      <c r="AM15" s="117"/>
      <c r="AN15" s="117"/>
      <c r="AO15" s="118"/>
    </row>
    <row r="16" spans="1:41" ht="16.5" customHeight="1" thickBot="1" x14ac:dyDescent="0.4">
      <c r="A16" s="97" t="s">
        <v>25</v>
      </c>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9"/>
      <c r="AI16" s="1"/>
      <c r="AJ16" s="121" t="s">
        <v>27</v>
      </c>
      <c r="AK16" s="122"/>
      <c r="AL16" s="122"/>
      <c r="AM16" s="122"/>
      <c r="AN16" s="122"/>
      <c r="AO16" s="123"/>
    </row>
    <row r="17" spans="1:41" ht="16.5" customHeight="1" x14ac:dyDescent="0.35">
      <c r="A17" s="100" t="s">
        <v>10</v>
      </c>
      <c r="B17" s="101"/>
      <c r="C17" s="101"/>
      <c r="D17" s="101"/>
      <c r="E17" s="101"/>
      <c r="F17" s="101"/>
      <c r="G17" s="101"/>
      <c r="H17" s="101"/>
      <c r="I17" s="101"/>
      <c r="J17" s="101"/>
      <c r="K17" s="101"/>
      <c r="L17" s="101"/>
      <c r="M17" s="101"/>
      <c r="N17" s="101"/>
      <c r="O17" s="101"/>
      <c r="P17" s="101"/>
      <c r="Q17" s="101"/>
      <c r="R17" s="101"/>
      <c r="S17" s="101"/>
      <c r="T17" s="102"/>
      <c r="U17" s="103" t="s">
        <v>26</v>
      </c>
      <c r="V17" s="104"/>
      <c r="W17" s="104"/>
      <c r="X17" s="104"/>
      <c r="Y17" s="105"/>
      <c r="Z17" s="104"/>
      <c r="AA17" s="104"/>
      <c r="AB17" s="104"/>
      <c r="AC17" s="104"/>
      <c r="AD17" s="104"/>
      <c r="AE17" s="104"/>
      <c r="AF17" s="104"/>
      <c r="AG17" s="104"/>
      <c r="AH17" s="106"/>
      <c r="AI17" s="1"/>
    </row>
    <row r="18" spans="1:41" ht="16.5" customHeight="1" x14ac:dyDescent="0.35">
      <c r="A18" s="111" t="s">
        <v>13</v>
      </c>
      <c r="B18" s="112"/>
      <c r="C18" s="112"/>
      <c r="D18" s="112"/>
      <c r="E18" s="112"/>
      <c r="F18" s="112"/>
      <c r="G18" s="113"/>
      <c r="H18" s="114" t="s">
        <v>14</v>
      </c>
      <c r="I18" s="112"/>
      <c r="J18" s="112"/>
      <c r="K18" s="112"/>
      <c r="L18" s="112"/>
      <c r="M18" s="112"/>
      <c r="N18" s="112"/>
      <c r="O18" s="112"/>
      <c r="P18" s="112"/>
      <c r="Q18" s="112"/>
      <c r="R18" s="112"/>
      <c r="S18" s="112"/>
      <c r="T18" s="115"/>
      <c r="U18" s="107"/>
      <c r="V18" s="108"/>
      <c r="W18" s="108"/>
      <c r="X18" s="108"/>
      <c r="Y18" s="109"/>
      <c r="Z18" s="108"/>
      <c r="AA18" s="108"/>
      <c r="AB18" s="108"/>
      <c r="AC18" s="108"/>
      <c r="AD18" s="108"/>
      <c r="AE18" s="108"/>
      <c r="AF18" s="108"/>
      <c r="AG18" s="108"/>
      <c r="AH18" s="110"/>
      <c r="AI18" s="1"/>
      <c r="AJ18" s="2"/>
      <c r="AK18" s="2"/>
      <c r="AL18" s="2"/>
      <c r="AM18" s="2"/>
      <c r="AN18" s="2"/>
      <c r="AO18" s="2"/>
    </row>
    <row r="19" spans="1:41" ht="18.75" customHeight="1" x14ac:dyDescent="0.35">
      <c r="A19" s="95"/>
      <c r="B19" s="93"/>
      <c r="C19" s="93"/>
      <c r="D19" s="93"/>
      <c r="E19" s="93"/>
      <c r="F19" s="93"/>
      <c r="G19" s="94"/>
      <c r="H19" s="92"/>
      <c r="I19" s="93"/>
      <c r="J19" s="93"/>
      <c r="K19" s="93"/>
      <c r="L19" s="93"/>
      <c r="M19" s="93"/>
      <c r="N19" s="93"/>
      <c r="O19" s="93"/>
      <c r="P19" s="93"/>
      <c r="Q19" s="93"/>
      <c r="R19" s="93"/>
      <c r="S19" s="93"/>
      <c r="T19" s="94"/>
      <c r="U19" s="95"/>
      <c r="V19" s="93"/>
      <c r="W19" s="93"/>
      <c r="X19" s="93"/>
      <c r="Y19" s="93"/>
      <c r="Z19" s="93"/>
      <c r="AA19" s="93"/>
      <c r="AB19" s="93"/>
      <c r="AC19" s="93"/>
      <c r="AD19" s="93"/>
      <c r="AE19" s="93"/>
      <c r="AF19" s="93"/>
      <c r="AG19" s="93"/>
      <c r="AH19" s="94"/>
      <c r="AI19" s="1"/>
      <c r="AJ19" s="1"/>
      <c r="AK19" s="1"/>
      <c r="AL19" s="1"/>
      <c r="AM19" s="1"/>
      <c r="AN19" s="1"/>
      <c r="AO19" s="1"/>
    </row>
    <row r="20" spans="1:41" ht="16.5" customHeight="1" x14ac:dyDescent="0.35">
      <c r="A20" s="97" t="s">
        <v>28</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c r="AI20" s="1"/>
      <c r="AJ20" s="1"/>
      <c r="AK20" s="1"/>
      <c r="AL20" s="1"/>
      <c r="AM20" s="1"/>
      <c r="AN20" s="1"/>
      <c r="AO20" s="1"/>
    </row>
    <row r="21" spans="1:41" ht="18.75" customHeight="1" x14ac:dyDescent="0.35">
      <c r="A21" s="96"/>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3"/>
      <c r="AI21" s="1"/>
      <c r="AJ21" s="1"/>
      <c r="AK21" s="1"/>
      <c r="AL21" s="1"/>
      <c r="AM21" s="1"/>
      <c r="AN21" s="1"/>
      <c r="AO21" s="1"/>
    </row>
    <row r="22" spans="1:41" ht="18.75" customHeight="1" x14ac:dyDescent="0.35">
      <c r="A22" s="97" t="s">
        <v>24</v>
      </c>
      <c r="B22" s="98"/>
      <c r="C22" s="98"/>
      <c r="D22" s="98"/>
      <c r="E22" s="98"/>
      <c r="F22" s="99"/>
      <c r="G22" s="96"/>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3"/>
      <c r="AI22" s="1"/>
      <c r="AJ22" s="1"/>
      <c r="AK22" s="1"/>
      <c r="AL22" s="1"/>
      <c r="AM22" s="1"/>
      <c r="AN22" s="1"/>
      <c r="AO22" s="1"/>
    </row>
    <row r="23" spans="1:41" ht="16.5" customHeight="1" x14ac:dyDescent="0.35">
      <c r="A23" s="97" t="s">
        <v>29</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9"/>
      <c r="AI23" s="1"/>
      <c r="AJ23" s="1"/>
      <c r="AK23" s="1"/>
      <c r="AL23" s="1"/>
      <c r="AM23" s="1"/>
      <c r="AN23" s="1"/>
      <c r="AO23" s="1"/>
    </row>
    <row r="24" spans="1:41" ht="16.5" customHeight="1" x14ac:dyDescent="0.35">
      <c r="A24" s="97" t="s">
        <v>505</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9"/>
      <c r="AI24" s="1"/>
      <c r="AJ24" s="1"/>
      <c r="AK24" s="1"/>
      <c r="AL24" s="1"/>
      <c r="AM24" s="1"/>
      <c r="AN24" s="1"/>
      <c r="AO24" s="1"/>
    </row>
    <row r="25" spans="1:41" ht="16.5" customHeight="1" x14ac:dyDescent="0.35">
      <c r="A25" s="129" t="s">
        <v>30</v>
      </c>
      <c r="B25" s="98"/>
      <c r="C25" s="98"/>
      <c r="D25" s="98"/>
      <c r="E25" s="190"/>
      <c r="F25" s="129" t="s">
        <v>31</v>
      </c>
      <c r="G25" s="98"/>
      <c r="H25" s="98"/>
      <c r="I25" s="98"/>
      <c r="J25" s="98"/>
      <c r="K25" s="98"/>
      <c r="L25" s="98"/>
      <c r="M25" s="98"/>
      <c r="N25" s="98"/>
      <c r="O25" s="98"/>
      <c r="P25" s="98"/>
      <c r="Q25" s="98"/>
      <c r="R25" s="98"/>
      <c r="S25" s="190"/>
      <c r="T25" s="191" t="s">
        <v>32</v>
      </c>
      <c r="U25" s="98"/>
      <c r="V25" s="98"/>
      <c r="W25" s="98"/>
      <c r="X25" s="98"/>
      <c r="Y25" s="98"/>
      <c r="Z25" s="98"/>
      <c r="AA25" s="98"/>
      <c r="AB25" s="98"/>
      <c r="AC25" s="98"/>
      <c r="AD25" s="98"/>
      <c r="AE25" s="98"/>
      <c r="AF25" s="98"/>
      <c r="AG25" s="98"/>
      <c r="AH25" s="99"/>
      <c r="AI25" s="1"/>
      <c r="AJ25" s="1"/>
      <c r="AK25" s="1"/>
      <c r="AL25" s="1"/>
      <c r="AM25" s="1"/>
      <c r="AN25" s="1"/>
      <c r="AO25" s="1"/>
    </row>
    <row r="26" spans="1:41" ht="18.649999999999999" customHeight="1" x14ac:dyDescent="0.35">
      <c r="A26" s="178"/>
      <c r="B26" s="179"/>
      <c r="C26" s="179"/>
      <c r="D26" s="179"/>
      <c r="E26" s="180"/>
      <c r="F26" s="181"/>
      <c r="G26" s="179"/>
      <c r="H26" s="179"/>
      <c r="I26" s="179"/>
      <c r="J26" s="179"/>
      <c r="K26" s="179"/>
      <c r="L26" s="179"/>
      <c r="M26" s="179"/>
      <c r="N26" s="179"/>
      <c r="O26" s="179"/>
      <c r="P26" s="179"/>
      <c r="Q26" s="179"/>
      <c r="R26" s="179"/>
      <c r="S26" s="180"/>
      <c r="T26" s="182"/>
      <c r="U26" s="179"/>
      <c r="V26" s="179"/>
      <c r="W26" s="179"/>
      <c r="X26" s="179"/>
      <c r="Y26" s="183"/>
      <c r="Z26" s="179"/>
      <c r="AA26" s="179"/>
      <c r="AB26" s="179"/>
      <c r="AC26" s="179"/>
      <c r="AD26" s="179"/>
      <c r="AE26" s="179"/>
      <c r="AF26" s="179"/>
      <c r="AG26" s="179"/>
      <c r="AH26" s="184"/>
      <c r="AI26" s="1"/>
      <c r="AJ26" s="1"/>
      <c r="AK26" s="1"/>
      <c r="AL26" s="1"/>
      <c r="AM26" s="1"/>
      <c r="AN26" s="1"/>
      <c r="AO26" s="1"/>
    </row>
    <row r="27" spans="1:41" ht="18.75" customHeight="1" x14ac:dyDescent="0.35">
      <c r="A27" s="239"/>
      <c r="B27" s="240"/>
      <c r="C27" s="240"/>
      <c r="D27" s="240"/>
      <c r="E27" s="241"/>
      <c r="F27" s="167"/>
      <c r="G27" s="165"/>
      <c r="H27" s="165"/>
      <c r="I27" s="165"/>
      <c r="J27" s="165"/>
      <c r="K27" s="165"/>
      <c r="L27" s="165"/>
      <c r="M27" s="165"/>
      <c r="N27" s="165"/>
      <c r="O27" s="165"/>
      <c r="P27" s="165"/>
      <c r="Q27" s="165"/>
      <c r="R27" s="165"/>
      <c r="S27" s="166"/>
      <c r="T27" s="168"/>
      <c r="U27" s="165"/>
      <c r="V27" s="165"/>
      <c r="W27" s="165"/>
      <c r="X27" s="165"/>
      <c r="Y27" s="169"/>
      <c r="Z27" s="165"/>
      <c r="AA27" s="165"/>
      <c r="AB27" s="165"/>
      <c r="AC27" s="165"/>
      <c r="AD27" s="165"/>
      <c r="AE27" s="165"/>
      <c r="AF27" s="165"/>
      <c r="AG27" s="165"/>
      <c r="AH27" s="170"/>
      <c r="AI27" s="1"/>
      <c r="AJ27" s="1"/>
      <c r="AK27" s="1"/>
      <c r="AL27" s="1"/>
      <c r="AM27" s="1"/>
      <c r="AN27" s="1"/>
      <c r="AO27" s="1"/>
    </row>
    <row r="28" spans="1:41" ht="18.75" customHeight="1" x14ac:dyDescent="0.35">
      <c r="A28" s="162"/>
      <c r="B28" s="165"/>
      <c r="C28" s="165"/>
      <c r="D28" s="165"/>
      <c r="E28" s="166"/>
      <c r="F28" s="167"/>
      <c r="G28" s="165"/>
      <c r="H28" s="165"/>
      <c r="I28" s="165"/>
      <c r="J28" s="165"/>
      <c r="K28" s="165"/>
      <c r="L28" s="165"/>
      <c r="M28" s="165"/>
      <c r="N28" s="165"/>
      <c r="O28" s="165"/>
      <c r="P28" s="165"/>
      <c r="Q28" s="165"/>
      <c r="R28" s="165"/>
      <c r="S28" s="166"/>
      <c r="T28" s="168"/>
      <c r="U28" s="165"/>
      <c r="V28" s="165"/>
      <c r="W28" s="165"/>
      <c r="X28" s="165"/>
      <c r="Y28" s="169"/>
      <c r="Z28" s="165"/>
      <c r="AA28" s="165"/>
      <c r="AB28" s="165"/>
      <c r="AC28" s="165"/>
      <c r="AD28" s="165"/>
      <c r="AE28" s="165"/>
      <c r="AF28" s="165"/>
      <c r="AG28" s="165"/>
      <c r="AH28" s="170"/>
      <c r="AI28" s="1"/>
      <c r="AJ28" s="1"/>
      <c r="AK28" s="1"/>
      <c r="AL28" s="1"/>
      <c r="AM28" s="1"/>
      <c r="AN28" s="1"/>
      <c r="AO28" s="1"/>
    </row>
    <row r="29" spans="1:41" ht="18.75" customHeight="1" x14ac:dyDescent="0.35">
      <c r="A29" s="162"/>
      <c r="B29" s="165"/>
      <c r="C29" s="165"/>
      <c r="D29" s="165"/>
      <c r="E29" s="166"/>
      <c r="F29" s="167"/>
      <c r="G29" s="165"/>
      <c r="H29" s="165"/>
      <c r="I29" s="165"/>
      <c r="J29" s="165"/>
      <c r="K29" s="165"/>
      <c r="L29" s="165"/>
      <c r="M29" s="165"/>
      <c r="N29" s="165"/>
      <c r="O29" s="165"/>
      <c r="P29" s="165"/>
      <c r="Q29" s="165"/>
      <c r="R29" s="165"/>
      <c r="S29" s="166"/>
      <c r="T29" s="168"/>
      <c r="U29" s="165"/>
      <c r="V29" s="165"/>
      <c r="W29" s="165"/>
      <c r="X29" s="165"/>
      <c r="Y29" s="169"/>
      <c r="Z29" s="165"/>
      <c r="AA29" s="165"/>
      <c r="AB29" s="165"/>
      <c r="AC29" s="165"/>
      <c r="AD29" s="165"/>
      <c r="AE29" s="165"/>
      <c r="AF29" s="165"/>
      <c r="AG29" s="165"/>
      <c r="AH29" s="170"/>
      <c r="AI29" s="1"/>
      <c r="AJ29" s="1"/>
      <c r="AK29" s="1"/>
      <c r="AL29" s="1"/>
      <c r="AM29" s="1"/>
      <c r="AN29" s="1"/>
      <c r="AO29" s="1"/>
    </row>
    <row r="30" spans="1:41" ht="18.75" customHeight="1" x14ac:dyDescent="0.35">
      <c r="A30" s="171"/>
      <c r="B30" s="172"/>
      <c r="C30" s="172"/>
      <c r="D30" s="172"/>
      <c r="E30" s="173"/>
      <c r="F30" s="174"/>
      <c r="G30" s="172"/>
      <c r="H30" s="172"/>
      <c r="I30" s="172"/>
      <c r="J30" s="172"/>
      <c r="K30" s="172"/>
      <c r="L30" s="172"/>
      <c r="M30" s="172"/>
      <c r="N30" s="172"/>
      <c r="O30" s="172"/>
      <c r="P30" s="172"/>
      <c r="Q30" s="172"/>
      <c r="R30" s="172"/>
      <c r="S30" s="173"/>
      <c r="T30" s="175"/>
      <c r="U30" s="172"/>
      <c r="V30" s="172"/>
      <c r="W30" s="172"/>
      <c r="X30" s="172"/>
      <c r="Y30" s="176"/>
      <c r="Z30" s="172"/>
      <c r="AA30" s="172"/>
      <c r="AB30" s="172"/>
      <c r="AC30" s="172"/>
      <c r="AD30" s="172"/>
      <c r="AE30" s="172"/>
      <c r="AF30" s="172"/>
      <c r="AG30" s="172"/>
      <c r="AH30" s="177"/>
      <c r="AI30" s="1"/>
      <c r="AJ30" s="1"/>
      <c r="AK30" s="1"/>
      <c r="AL30" s="1"/>
      <c r="AM30" s="1"/>
      <c r="AN30" s="1"/>
      <c r="AO30" s="1"/>
    </row>
    <row r="31" spans="1:41" ht="16.5" customHeight="1" x14ac:dyDescent="0.35">
      <c r="A31" s="140" t="s">
        <v>506</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9"/>
      <c r="AI31" s="1"/>
      <c r="AJ31" s="1"/>
      <c r="AK31" s="1"/>
      <c r="AL31" s="1"/>
      <c r="AM31" s="1"/>
      <c r="AN31" s="1"/>
      <c r="AO31" s="1"/>
    </row>
    <row r="32" spans="1:41" ht="18.75" customHeight="1" x14ac:dyDescent="0.35">
      <c r="A32" s="178"/>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4"/>
      <c r="Z32" s="143"/>
      <c r="AA32" s="143"/>
      <c r="AB32" s="143"/>
      <c r="AC32" s="143"/>
      <c r="AD32" s="143"/>
      <c r="AE32" s="143"/>
      <c r="AF32" s="143"/>
      <c r="AG32" s="143"/>
      <c r="AH32" s="145"/>
      <c r="AI32" s="1"/>
      <c r="AJ32" s="1"/>
      <c r="AK32" s="1"/>
      <c r="AL32" s="1"/>
      <c r="AM32" s="1"/>
      <c r="AN32" s="1"/>
      <c r="AO32" s="1"/>
    </row>
    <row r="33" spans="1:41" ht="18.75" customHeight="1" x14ac:dyDescent="0.35">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51"/>
      <c r="Z33" s="163"/>
      <c r="AA33" s="163"/>
      <c r="AB33" s="163"/>
      <c r="AC33" s="163"/>
      <c r="AD33" s="163"/>
      <c r="AE33" s="163"/>
      <c r="AF33" s="163"/>
      <c r="AG33" s="163"/>
      <c r="AH33" s="164"/>
      <c r="AI33" s="1"/>
      <c r="AJ33" s="1"/>
      <c r="AK33" s="1"/>
      <c r="AL33" s="1"/>
      <c r="AM33" s="1"/>
      <c r="AN33" s="1"/>
      <c r="AO33" s="1"/>
    </row>
    <row r="34" spans="1:41" ht="18.75" customHeight="1" x14ac:dyDescent="0.35">
      <c r="A34" s="162"/>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51"/>
      <c r="Z34" s="163"/>
      <c r="AA34" s="163"/>
      <c r="AB34" s="163"/>
      <c r="AC34" s="163"/>
      <c r="AD34" s="163"/>
      <c r="AE34" s="163"/>
      <c r="AF34" s="163"/>
      <c r="AG34" s="163"/>
      <c r="AH34" s="164"/>
      <c r="AI34" s="1"/>
      <c r="AJ34" s="1"/>
      <c r="AK34" s="1"/>
      <c r="AL34" s="1"/>
      <c r="AM34" s="1"/>
      <c r="AN34" s="1"/>
      <c r="AO34" s="1"/>
    </row>
    <row r="35" spans="1:41" ht="18.75" customHeight="1" x14ac:dyDescent="0.35">
      <c r="A35" s="162"/>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51"/>
      <c r="Z35" s="163"/>
      <c r="AA35" s="163"/>
      <c r="AB35" s="163"/>
      <c r="AC35" s="163"/>
      <c r="AD35" s="163"/>
      <c r="AE35" s="163"/>
      <c r="AF35" s="163"/>
      <c r="AG35" s="163"/>
      <c r="AH35" s="164"/>
      <c r="AI35" s="1"/>
      <c r="AJ35" s="1"/>
      <c r="AK35" s="1"/>
      <c r="AL35" s="1"/>
      <c r="AM35" s="1"/>
      <c r="AN35" s="1"/>
      <c r="AO35" s="1"/>
    </row>
    <row r="36" spans="1:41" ht="16.5" customHeight="1" x14ac:dyDescent="0.35">
      <c r="A36" s="188" t="s">
        <v>507</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5"/>
      <c r="Z36" s="104"/>
      <c r="AA36" s="104"/>
      <c r="AB36" s="104"/>
      <c r="AC36" s="104"/>
      <c r="AD36" s="104"/>
      <c r="AE36" s="104"/>
      <c r="AF36" s="104"/>
      <c r="AG36" s="104"/>
      <c r="AH36" s="106"/>
      <c r="AI36" s="1"/>
      <c r="AJ36" s="1"/>
      <c r="AK36" s="1"/>
      <c r="AL36" s="1"/>
      <c r="AM36" s="1"/>
      <c r="AN36" s="1"/>
      <c r="AO36" s="1"/>
    </row>
    <row r="37" spans="1:41" ht="16.5" customHeight="1" x14ac:dyDescent="0.35">
      <c r="A37" s="189" t="s">
        <v>33</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09"/>
      <c r="Z37" s="131"/>
      <c r="AA37" s="131"/>
      <c r="AB37" s="131"/>
      <c r="AC37" s="131"/>
      <c r="AD37" s="131"/>
      <c r="AE37" s="131"/>
      <c r="AF37" s="131"/>
      <c r="AG37" s="131"/>
      <c r="AH37" s="132"/>
      <c r="AI37" s="1"/>
      <c r="AJ37" s="1"/>
      <c r="AK37" s="1"/>
      <c r="AL37" s="1"/>
      <c r="AM37" s="1"/>
      <c r="AN37" s="1"/>
      <c r="AO37" s="1"/>
    </row>
    <row r="38" spans="1:41" ht="18.75" customHeight="1" x14ac:dyDescent="0.35">
      <c r="A38" s="161"/>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4"/>
      <c r="Z38" s="143"/>
      <c r="AA38" s="143"/>
      <c r="AB38" s="143"/>
      <c r="AC38" s="143"/>
      <c r="AD38" s="143"/>
      <c r="AE38" s="143"/>
      <c r="AF38" s="143"/>
      <c r="AG38" s="143"/>
      <c r="AH38" s="145"/>
      <c r="AI38" s="1"/>
      <c r="AJ38" s="1"/>
      <c r="AK38" s="1"/>
      <c r="AL38" s="1"/>
      <c r="AM38" s="1"/>
      <c r="AN38" s="1"/>
      <c r="AO38" s="1"/>
    </row>
    <row r="39" spans="1:41" ht="18.75" customHeight="1" x14ac:dyDescent="0.35">
      <c r="A39" s="16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51"/>
      <c r="Z39" s="163"/>
      <c r="AA39" s="163"/>
      <c r="AB39" s="163"/>
      <c r="AC39" s="163"/>
      <c r="AD39" s="163"/>
      <c r="AE39" s="163"/>
      <c r="AF39" s="163"/>
      <c r="AG39" s="163"/>
      <c r="AH39" s="164"/>
      <c r="AI39" s="1"/>
      <c r="AJ39" s="1"/>
      <c r="AK39" s="1"/>
      <c r="AL39" s="1"/>
      <c r="AM39" s="1"/>
      <c r="AN39" s="1"/>
      <c r="AO39" s="1"/>
    </row>
    <row r="40" spans="1:41" ht="18.75" customHeight="1" x14ac:dyDescent="0.35">
      <c r="A40" s="162"/>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51"/>
      <c r="Z40" s="163"/>
      <c r="AA40" s="163"/>
      <c r="AB40" s="163"/>
      <c r="AC40" s="163"/>
      <c r="AD40" s="163"/>
      <c r="AE40" s="163"/>
      <c r="AF40" s="163"/>
      <c r="AG40" s="163"/>
      <c r="AH40" s="164"/>
      <c r="AI40" s="1"/>
      <c r="AJ40" s="1"/>
      <c r="AK40" s="1"/>
      <c r="AL40" s="1"/>
      <c r="AM40" s="1"/>
      <c r="AN40" s="1"/>
      <c r="AO40" s="1"/>
    </row>
    <row r="41" spans="1:41" ht="18.75" customHeight="1" x14ac:dyDescent="0.35">
      <c r="A41" s="171"/>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6"/>
      <c r="Z41" s="185"/>
      <c r="AA41" s="185"/>
      <c r="AB41" s="185"/>
      <c r="AC41" s="185"/>
      <c r="AD41" s="185"/>
      <c r="AE41" s="185"/>
      <c r="AF41" s="185"/>
      <c r="AG41" s="185"/>
      <c r="AH41" s="187"/>
      <c r="AI41" s="1"/>
      <c r="AJ41" s="1"/>
      <c r="AK41" s="1"/>
      <c r="AL41" s="1"/>
      <c r="AM41" s="1"/>
      <c r="AN41" s="1"/>
      <c r="AO41" s="1"/>
    </row>
    <row r="42" spans="1:41" ht="15" customHeight="1" x14ac:dyDescent="0.35">
      <c r="AI42" s="1"/>
      <c r="AJ42" s="1"/>
      <c r="AK42" s="1"/>
      <c r="AL42" s="1"/>
      <c r="AM42" s="1"/>
      <c r="AN42" s="1"/>
      <c r="AO42" s="1"/>
    </row>
    <row r="43" spans="1:41" ht="15" customHeight="1" x14ac:dyDescent="0.35">
      <c r="AI43" s="1"/>
      <c r="AJ43" s="1"/>
      <c r="AK43" s="1"/>
      <c r="AL43" s="1"/>
      <c r="AM43" s="1"/>
      <c r="AN43" s="1"/>
      <c r="AO43" s="1"/>
    </row>
    <row r="44" spans="1:41" ht="15" customHeight="1" x14ac:dyDescent="0.35">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sheetData>
  <sheetProtection algorithmName="SHA-512" hashValue="tyHa2lj++aTtNKGRuooC3slxa+qZtRR+I2ooUrY61i68a6p1oZF467pArZqLMri8XwG51noUemrw9UrAgH1o7g==" saltValue="ikOYUZhqIbgRwWWs6V7Zwg==" spinCount="100000" sheet="1" formatCells="0" formatColumns="0" formatRows="0" insertColumns="0" insertRows="0" insertHyperlinks="0" deleteColumns="0" deleteRows="0" sort="0" autoFilter="0" pivotTables="0"/>
  <mergeCells count="75">
    <mergeCell ref="A24:AH24"/>
    <mergeCell ref="A25:E25"/>
    <mergeCell ref="A20:AH20"/>
    <mergeCell ref="A21:AH21"/>
    <mergeCell ref="A22:F22"/>
    <mergeCell ref="G22:AH22"/>
    <mergeCell ref="A23:AH23"/>
    <mergeCell ref="F27:S27"/>
    <mergeCell ref="T27:AH27"/>
    <mergeCell ref="A28:E28"/>
    <mergeCell ref="F25:S25"/>
    <mergeCell ref="T25:AH25"/>
    <mergeCell ref="A40:AH40"/>
    <mergeCell ref="A41:AH41"/>
    <mergeCell ref="A32:AH32"/>
    <mergeCell ref="A33:AH33"/>
    <mergeCell ref="A34:AH34"/>
    <mergeCell ref="A35:AH35"/>
    <mergeCell ref="A36:AH36"/>
    <mergeCell ref="A37:AH37"/>
    <mergeCell ref="A13:N13"/>
    <mergeCell ref="A31:AH31"/>
    <mergeCell ref="A38:AH38"/>
    <mergeCell ref="A39:AH39"/>
    <mergeCell ref="A29:E29"/>
    <mergeCell ref="F29:S29"/>
    <mergeCell ref="T29:AH29"/>
    <mergeCell ref="A30:E30"/>
    <mergeCell ref="F30:S30"/>
    <mergeCell ref="T30:AH30"/>
    <mergeCell ref="F28:S28"/>
    <mergeCell ref="T28:AH28"/>
    <mergeCell ref="A26:E26"/>
    <mergeCell ref="F26:S26"/>
    <mergeCell ref="T26:AH26"/>
    <mergeCell ref="A27:E27"/>
    <mergeCell ref="J6:AH7"/>
    <mergeCell ref="J8:AH8"/>
    <mergeCell ref="A9:AH9"/>
    <mergeCell ref="A10:T10"/>
    <mergeCell ref="U10:AC10"/>
    <mergeCell ref="AD10:AH10"/>
    <mergeCell ref="A6:I7"/>
    <mergeCell ref="A8:I8"/>
    <mergeCell ref="A1:AH1"/>
    <mergeCell ref="A2:AH2"/>
    <mergeCell ref="A3:AH3"/>
    <mergeCell ref="A4:AH4"/>
    <mergeCell ref="A5:I5"/>
    <mergeCell ref="J5:AH5"/>
    <mergeCell ref="AJ13:AO13"/>
    <mergeCell ref="AJ14:AO15"/>
    <mergeCell ref="AJ16:AO16"/>
    <mergeCell ref="H11:T11"/>
    <mergeCell ref="H12:T12"/>
    <mergeCell ref="U12:AC12"/>
    <mergeCell ref="AD12:AH12"/>
    <mergeCell ref="AJ12:AO12"/>
    <mergeCell ref="O13:AH13"/>
    <mergeCell ref="O14:AH14"/>
    <mergeCell ref="A14:N14"/>
    <mergeCell ref="A15:F15"/>
    <mergeCell ref="U11:AC11"/>
    <mergeCell ref="AD11:AH11"/>
    <mergeCell ref="A11:G11"/>
    <mergeCell ref="A12:G12"/>
    <mergeCell ref="H19:T19"/>
    <mergeCell ref="U19:AH19"/>
    <mergeCell ref="G15:AH15"/>
    <mergeCell ref="A16:AH16"/>
    <mergeCell ref="A17:T17"/>
    <mergeCell ref="U17:AH18"/>
    <mergeCell ref="A18:G18"/>
    <mergeCell ref="H18:T18"/>
    <mergeCell ref="A19:G19"/>
  </mergeCells>
  <phoneticPr fontId="39"/>
  <dataValidations count="5">
    <dataValidation type="list" allowBlank="1" showErrorMessage="1" sqref="J5" xr:uid="{00000000-0002-0000-0000-000000000000}">
      <formula1>country</formula1>
    </dataValidation>
    <dataValidation type="list" allowBlank="1" showErrorMessage="1" sqref="J6" xr:uid="{00000000-0002-0000-0000-000001000000}">
      <formula1>INDIRECT(SUBSTITUTE($J$5," ","_"))</formula1>
    </dataValidation>
    <dataValidation type="list" allowBlank="1" showErrorMessage="1" sqref="AD12" xr:uid="{00000000-0002-0000-0000-000002000000}">
      <formula1>gender</formula1>
    </dataValidation>
    <dataValidation type="list" allowBlank="1" showErrorMessage="1" sqref="O14" xr:uid="{00000000-0002-0000-0000-000003000000}">
      <formula1>nation</formula1>
    </dataValidation>
    <dataValidation type="list" allowBlank="1" showErrorMessage="1" sqref="A14" xr:uid="{00000000-0002-0000-0000-000004000000}">
      <formula1>status</formula1>
    </dataValidation>
  </dataValidations>
  <pageMargins left="0.7" right="0.7" top="0.75" bottom="0.75" header="0" footer="0"/>
  <pageSetup paperSize="9" orientation="portrait" r:id="rId1"/>
  <rowBreaks count="1" manualBreakCount="1">
    <brk id="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00"/>
  <sheetViews>
    <sheetView topLeftCell="A9" zoomScaleNormal="100" workbookViewId="0">
      <selection activeCell="AI6" sqref="AI6"/>
    </sheetView>
  </sheetViews>
  <sheetFormatPr defaultColWidth="14.453125" defaultRowHeight="15" customHeight="1" x14ac:dyDescent="0.35"/>
  <cols>
    <col min="1" max="3" width="2.453125" customWidth="1"/>
    <col min="4" max="5" width="4.6328125" customWidth="1"/>
    <col min="6" max="10" width="2.453125" customWidth="1"/>
    <col min="11" max="11" width="4.6328125" customWidth="1"/>
    <col min="12" max="15" width="2.453125" customWidth="1"/>
    <col min="16" max="17" width="4.6328125" customWidth="1"/>
    <col min="18" max="22" width="2.453125" customWidth="1"/>
    <col min="23" max="23" width="4.6328125" customWidth="1"/>
    <col min="24" max="33" width="2.453125" customWidth="1"/>
    <col min="34" max="36" width="9" customWidth="1"/>
    <col min="37" max="38" width="9" hidden="1" customWidth="1"/>
    <col min="39" max="39" width="59.453125" hidden="1" customWidth="1"/>
    <col min="40" max="41" width="9" customWidth="1"/>
  </cols>
  <sheetData>
    <row r="1" spans="1:41" ht="13.5" customHeight="1" x14ac:dyDescent="0.35">
      <c r="A1" s="223" t="s">
        <v>34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9"/>
      <c r="AH1" s="1"/>
      <c r="AI1" s="1"/>
      <c r="AJ1" s="1"/>
      <c r="AK1" s="1"/>
      <c r="AL1" s="1"/>
      <c r="AM1" s="1" t="s">
        <v>35</v>
      </c>
      <c r="AN1" s="1"/>
      <c r="AO1" s="1"/>
    </row>
    <row r="2" spans="1:41" ht="12.75" customHeight="1" x14ac:dyDescent="0.35">
      <c r="A2" s="224" t="s">
        <v>36</v>
      </c>
      <c r="B2" s="98"/>
      <c r="C2" s="99"/>
      <c r="D2" s="224" t="s">
        <v>37</v>
      </c>
      <c r="E2" s="99"/>
      <c r="F2" s="224" t="s">
        <v>38</v>
      </c>
      <c r="G2" s="98"/>
      <c r="H2" s="98"/>
      <c r="I2" s="98"/>
      <c r="J2" s="98"/>
      <c r="K2" s="98"/>
      <c r="L2" s="98"/>
      <c r="M2" s="98"/>
      <c r="N2" s="98"/>
      <c r="O2" s="98"/>
      <c r="P2" s="98"/>
      <c r="Q2" s="98"/>
      <c r="R2" s="98"/>
      <c r="S2" s="98"/>
      <c r="T2" s="98"/>
      <c r="U2" s="98"/>
      <c r="V2" s="98"/>
      <c r="W2" s="99"/>
      <c r="X2" s="224" t="s">
        <v>39</v>
      </c>
      <c r="Y2" s="98"/>
      <c r="Z2" s="98"/>
      <c r="AA2" s="98"/>
      <c r="AB2" s="98"/>
      <c r="AC2" s="98"/>
      <c r="AD2" s="98"/>
      <c r="AE2" s="98"/>
      <c r="AF2" s="98"/>
      <c r="AG2" s="99"/>
      <c r="AH2" s="1"/>
      <c r="AI2" s="1"/>
      <c r="AJ2" s="1"/>
      <c r="AK2" s="1"/>
      <c r="AL2" s="1"/>
      <c r="AM2" s="1"/>
      <c r="AN2" s="1"/>
      <c r="AO2" s="1"/>
    </row>
    <row r="3" spans="1:41" ht="21" customHeight="1" x14ac:dyDescent="0.35">
      <c r="A3" s="225">
        <v>1</v>
      </c>
      <c r="B3" s="104"/>
      <c r="C3" s="106"/>
      <c r="D3" s="226"/>
      <c r="E3" s="197"/>
      <c r="F3" s="204" t="str">
        <f>IF(Topic1="","",IF(ISERROR(VLOOKUP(Topic1, Topic!$A$3:$J$101, 2,0)&amp;""),$AM$1, VLOOKUP(Topic1, Topic!$A$3:$J$101, 2,0)))</f>
        <v/>
      </c>
      <c r="G3" s="98"/>
      <c r="H3" s="98"/>
      <c r="I3" s="98"/>
      <c r="J3" s="98"/>
      <c r="K3" s="98"/>
      <c r="L3" s="98"/>
      <c r="M3" s="98"/>
      <c r="N3" s="98"/>
      <c r="O3" s="98"/>
      <c r="P3" s="98"/>
      <c r="Q3" s="98"/>
      <c r="R3" s="98"/>
      <c r="S3" s="98"/>
      <c r="T3" s="98"/>
      <c r="U3" s="98"/>
      <c r="V3" s="98"/>
      <c r="W3" s="99"/>
      <c r="X3" s="227" t="str">
        <f>IF(Topic1="","",IF(ISERROR(VLOOKUP(Topic1,Topic!$A$3:$J$101,6,0)&amp;""),"",VLOOKUP(Topic1,Topic!$A$3:$J$101,6,0)))</f>
        <v/>
      </c>
      <c r="Y3" s="228"/>
      <c r="Z3" s="228"/>
      <c r="AA3" s="228"/>
      <c r="AB3" s="228"/>
      <c r="AC3" s="228"/>
      <c r="AD3" s="228"/>
      <c r="AE3" s="228"/>
      <c r="AF3" s="228"/>
      <c r="AG3" s="229"/>
      <c r="AH3" s="1"/>
      <c r="AI3" s="1"/>
      <c r="AJ3" s="1"/>
      <c r="AK3" s="1"/>
      <c r="AL3" s="1"/>
      <c r="AM3" s="1"/>
      <c r="AN3" s="1"/>
      <c r="AO3" s="1"/>
    </row>
    <row r="4" spans="1:41" ht="24" customHeight="1" x14ac:dyDescent="0.35">
      <c r="A4" s="206"/>
      <c r="B4" s="117"/>
      <c r="C4" s="207"/>
      <c r="D4" s="198"/>
      <c r="E4" s="200"/>
      <c r="F4" s="205" t="str">
        <f>IF(Topic1="","",IF(ISERROR(VLOOKUP(Topic1,Topic!$A$3:$J$101,3,0)&amp;""),$AM$1,VLOOKUP(Topic1,Topic!$A$3:$J$101,3,0)))</f>
        <v/>
      </c>
      <c r="G4" s="104"/>
      <c r="H4" s="104"/>
      <c r="I4" s="104"/>
      <c r="J4" s="104"/>
      <c r="K4" s="104"/>
      <c r="L4" s="104"/>
      <c r="M4" s="104"/>
      <c r="N4" s="104"/>
      <c r="O4" s="104"/>
      <c r="P4" s="104"/>
      <c r="Q4" s="104"/>
      <c r="R4" s="104"/>
      <c r="S4" s="104"/>
      <c r="T4" s="104"/>
      <c r="U4" s="104"/>
      <c r="V4" s="104"/>
      <c r="W4" s="106"/>
      <c r="X4" s="230"/>
      <c r="Y4" s="231"/>
      <c r="Z4" s="231"/>
      <c r="AA4" s="231"/>
      <c r="AB4" s="231"/>
      <c r="AC4" s="231"/>
      <c r="AD4" s="231"/>
      <c r="AE4" s="231"/>
      <c r="AF4" s="231"/>
      <c r="AG4" s="232"/>
      <c r="AH4" s="1"/>
      <c r="AI4" s="1"/>
      <c r="AJ4" s="1"/>
      <c r="AK4" s="1"/>
      <c r="AL4" s="1"/>
      <c r="AM4" s="1"/>
      <c r="AN4" s="1"/>
      <c r="AO4" s="1"/>
    </row>
    <row r="5" spans="1:41" ht="24" customHeight="1" x14ac:dyDescent="0.35">
      <c r="A5" s="206"/>
      <c r="B5" s="117"/>
      <c r="C5" s="207"/>
      <c r="D5" s="198"/>
      <c r="E5" s="200"/>
      <c r="F5" s="206"/>
      <c r="G5" s="117"/>
      <c r="H5" s="117"/>
      <c r="I5" s="117"/>
      <c r="J5" s="117"/>
      <c r="K5" s="117"/>
      <c r="L5" s="117"/>
      <c r="M5" s="117"/>
      <c r="N5" s="117"/>
      <c r="O5" s="117"/>
      <c r="P5" s="117"/>
      <c r="Q5" s="117"/>
      <c r="R5" s="117"/>
      <c r="S5" s="117"/>
      <c r="T5" s="117"/>
      <c r="U5" s="117"/>
      <c r="V5" s="117"/>
      <c r="W5" s="207"/>
      <c r="X5" s="208" t="str">
        <f>IF(Topic1="","",IF(ISERROR(VLOOKUP(Topic1,Topic!$A$3:$J$101,5,0)&amp;""),"",VLOOKUP(Topic1,Topic!$A$3:$J$101,5,0)))</f>
        <v/>
      </c>
      <c r="Y5" s="209"/>
      <c r="Z5" s="209"/>
      <c r="AA5" s="209"/>
      <c r="AB5" s="209"/>
      <c r="AC5" s="209"/>
      <c r="AD5" s="209"/>
      <c r="AE5" s="209"/>
      <c r="AF5" s="209"/>
      <c r="AG5" s="210"/>
      <c r="AH5" s="1"/>
      <c r="AI5" s="1"/>
    </row>
    <row r="6" spans="1:41" ht="24" customHeight="1" x14ac:dyDescent="0.35">
      <c r="A6" s="107"/>
      <c r="B6" s="108"/>
      <c r="C6" s="110"/>
      <c r="D6" s="201"/>
      <c r="E6" s="203"/>
      <c r="F6" s="107"/>
      <c r="G6" s="108"/>
      <c r="H6" s="108"/>
      <c r="I6" s="108"/>
      <c r="J6" s="108"/>
      <c r="K6" s="108"/>
      <c r="L6" s="108"/>
      <c r="M6" s="108"/>
      <c r="N6" s="108"/>
      <c r="O6" s="108"/>
      <c r="P6" s="108"/>
      <c r="Q6" s="108"/>
      <c r="R6" s="108"/>
      <c r="S6" s="108"/>
      <c r="T6" s="108"/>
      <c r="U6" s="108"/>
      <c r="V6" s="108"/>
      <c r="W6" s="110"/>
      <c r="X6" s="211"/>
      <c r="Y6" s="212"/>
      <c r="Z6" s="212"/>
      <c r="AA6" s="212"/>
      <c r="AB6" s="212"/>
      <c r="AC6" s="212"/>
      <c r="AD6" s="212"/>
      <c r="AE6" s="212"/>
      <c r="AF6" s="212"/>
      <c r="AG6" s="213"/>
      <c r="AH6" s="1"/>
      <c r="AI6" s="1"/>
    </row>
    <row r="7" spans="1:41" ht="21" customHeight="1" x14ac:dyDescent="0.35">
      <c r="A7" s="225">
        <v>2</v>
      </c>
      <c r="B7" s="104"/>
      <c r="C7" s="106"/>
      <c r="D7" s="226"/>
      <c r="E7" s="197"/>
      <c r="F7" s="204" t="str">
        <f>IF(Topic2="","",IF(ISERROR(VLOOKUP(Topic2,Topic!$A$3:$J$101,2,0)&amp;""),$AM$1,VLOOKUP(Topic2,Topic!$A$3:$J$101,2,0)))</f>
        <v/>
      </c>
      <c r="G7" s="98"/>
      <c r="H7" s="98"/>
      <c r="I7" s="98"/>
      <c r="J7" s="98"/>
      <c r="K7" s="98"/>
      <c r="L7" s="98"/>
      <c r="M7" s="98"/>
      <c r="N7" s="98"/>
      <c r="O7" s="98"/>
      <c r="P7" s="98"/>
      <c r="Q7" s="98"/>
      <c r="R7" s="98"/>
      <c r="S7" s="98"/>
      <c r="T7" s="98"/>
      <c r="U7" s="98"/>
      <c r="V7" s="98"/>
      <c r="W7" s="99"/>
      <c r="X7" s="233" t="str">
        <f>IF(Topic2="","",IF(ISERROR(VLOOKUP(Topic2,Topic!$A$3:$J$101,6,0)&amp;""),"",VLOOKUP(Topic2,Topic!$A$3:$J$101,6,0)))</f>
        <v/>
      </c>
      <c r="Y7" s="228"/>
      <c r="Z7" s="228"/>
      <c r="AA7" s="228"/>
      <c r="AB7" s="228"/>
      <c r="AC7" s="228"/>
      <c r="AD7" s="228"/>
      <c r="AE7" s="228"/>
      <c r="AF7" s="228"/>
      <c r="AG7" s="229"/>
      <c r="AH7" s="1"/>
      <c r="AI7" s="1"/>
    </row>
    <row r="8" spans="1:41" ht="24" customHeight="1" x14ac:dyDescent="0.35">
      <c r="A8" s="206"/>
      <c r="B8" s="117"/>
      <c r="C8" s="207"/>
      <c r="D8" s="198"/>
      <c r="E8" s="200"/>
      <c r="F8" s="205" t="str">
        <f>IF(Topic2="","",IF(ISERROR(VLOOKUP(Topic2,Topic!$A$3:$J$101,3,0)&amp;""),$AM$1,VLOOKUP(Topic2,Topic!$A$3:$J$101,3,0)))</f>
        <v/>
      </c>
      <c r="G8" s="104"/>
      <c r="H8" s="104"/>
      <c r="I8" s="104"/>
      <c r="J8" s="104"/>
      <c r="K8" s="104"/>
      <c r="L8" s="104"/>
      <c r="M8" s="104"/>
      <c r="N8" s="104"/>
      <c r="O8" s="104"/>
      <c r="P8" s="104"/>
      <c r="Q8" s="104"/>
      <c r="R8" s="104"/>
      <c r="S8" s="104"/>
      <c r="T8" s="104"/>
      <c r="U8" s="104"/>
      <c r="V8" s="104"/>
      <c r="W8" s="106"/>
      <c r="X8" s="230"/>
      <c r="Y8" s="231"/>
      <c r="Z8" s="231"/>
      <c r="AA8" s="231"/>
      <c r="AB8" s="231"/>
      <c r="AC8" s="231"/>
      <c r="AD8" s="231"/>
      <c r="AE8" s="231"/>
      <c r="AF8" s="231"/>
      <c r="AG8" s="232"/>
      <c r="AH8" s="1"/>
      <c r="AI8" s="1"/>
      <c r="AJ8" s="1"/>
      <c r="AK8" s="1"/>
      <c r="AL8" s="1"/>
      <c r="AM8" s="1"/>
      <c r="AN8" s="1"/>
      <c r="AO8" s="1"/>
    </row>
    <row r="9" spans="1:41" ht="24" customHeight="1" x14ac:dyDescent="0.35">
      <c r="A9" s="206"/>
      <c r="B9" s="117"/>
      <c r="C9" s="207"/>
      <c r="D9" s="198"/>
      <c r="E9" s="200"/>
      <c r="F9" s="206"/>
      <c r="G9" s="117"/>
      <c r="H9" s="117"/>
      <c r="I9" s="117"/>
      <c r="J9" s="117"/>
      <c r="K9" s="117"/>
      <c r="L9" s="117"/>
      <c r="M9" s="117"/>
      <c r="N9" s="117"/>
      <c r="O9" s="117"/>
      <c r="P9" s="117"/>
      <c r="Q9" s="117"/>
      <c r="R9" s="117"/>
      <c r="S9" s="117"/>
      <c r="T9" s="117"/>
      <c r="U9" s="117"/>
      <c r="V9" s="117"/>
      <c r="W9" s="207"/>
      <c r="X9" s="234" t="str">
        <f>IF(Topic2="","",IF(ISERROR(VLOOKUP(Topic2,Topic!$A$3:$J$101,5,0)&amp;""),"",VLOOKUP(Topic2,Topic!$A$3:$J$101,5,0)))</f>
        <v/>
      </c>
      <c r="Y9" s="209"/>
      <c r="Z9" s="209"/>
      <c r="AA9" s="209"/>
      <c r="AB9" s="209"/>
      <c r="AC9" s="209"/>
      <c r="AD9" s="209"/>
      <c r="AE9" s="209"/>
      <c r="AF9" s="209"/>
      <c r="AG9" s="210"/>
      <c r="AH9" s="1"/>
      <c r="AI9" s="1"/>
      <c r="AJ9" s="1"/>
      <c r="AK9" s="1"/>
      <c r="AN9" s="1"/>
      <c r="AO9" s="1"/>
    </row>
    <row r="10" spans="1:41" ht="24" customHeight="1" x14ac:dyDescent="0.35">
      <c r="A10" s="107"/>
      <c r="B10" s="108"/>
      <c r="C10" s="110"/>
      <c r="D10" s="201"/>
      <c r="E10" s="203"/>
      <c r="F10" s="107"/>
      <c r="G10" s="108"/>
      <c r="H10" s="108"/>
      <c r="I10" s="108"/>
      <c r="J10" s="108"/>
      <c r="K10" s="108"/>
      <c r="L10" s="108"/>
      <c r="M10" s="108"/>
      <c r="N10" s="108"/>
      <c r="O10" s="108"/>
      <c r="P10" s="108"/>
      <c r="Q10" s="108"/>
      <c r="R10" s="108"/>
      <c r="S10" s="108"/>
      <c r="T10" s="108"/>
      <c r="U10" s="108"/>
      <c r="V10" s="108"/>
      <c r="W10" s="110"/>
      <c r="X10" s="211"/>
      <c r="Y10" s="212"/>
      <c r="Z10" s="212"/>
      <c r="AA10" s="212"/>
      <c r="AB10" s="212"/>
      <c r="AC10" s="212"/>
      <c r="AD10" s="212"/>
      <c r="AE10" s="212"/>
      <c r="AF10" s="212"/>
      <c r="AG10" s="213"/>
      <c r="AH10" s="1"/>
      <c r="AI10" s="1"/>
      <c r="AJ10" s="1"/>
      <c r="AK10" s="3" t="s">
        <v>40</v>
      </c>
      <c r="AL10" s="4" t="s">
        <v>41</v>
      </c>
      <c r="AM10" s="3" t="s">
        <v>42</v>
      </c>
      <c r="AN10" s="1"/>
      <c r="AO10" s="1"/>
    </row>
    <row r="11" spans="1:41" ht="21" customHeight="1" x14ac:dyDescent="0.35">
      <c r="A11" s="225">
        <v>3</v>
      </c>
      <c r="B11" s="104"/>
      <c r="C11" s="106"/>
      <c r="D11" s="226"/>
      <c r="E11" s="197"/>
      <c r="F11" s="204" t="str">
        <f>IF(Topic3="","",IF(ISERROR(VLOOKUP(Topic3,Topic!$A$3:$J$101,2,0)&amp;""),$AM$1,VLOOKUP(Topic3,Topic!$A$3:$J$101,2,0)))</f>
        <v/>
      </c>
      <c r="G11" s="98"/>
      <c r="H11" s="98"/>
      <c r="I11" s="98"/>
      <c r="J11" s="98"/>
      <c r="K11" s="98"/>
      <c r="L11" s="98"/>
      <c r="M11" s="98"/>
      <c r="N11" s="98"/>
      <c r="O11" s="98"/>
      <c r="P11" s="98"/>
      <c r="Q11" s="98"/>
      <c r="R11" s="98"/>
      <c r="S11" s="98"/>
      <c r="T11" s="98"/>
      <c r="U11" s="98"/>
      <c r="V11" s="98"/>
      <c r="W11" s="99"/>
      <c r="X11" s="227" t="str">
        <f>IF(Topic3="","",IF(ISERROR(VLOOKUP(Topic3,Topic!$A$3:$J$101,6,0)&amp;""),"",VLOOKUP(Topic3,Topic!$A$3:$J$101,6,0)))</f>
        <v/>
      </c>
      <c r="Y11" s="228"/>
      <c r="Z11" s="228"/>
      <c r="AA11" s="228"/>
      <c r="AB11" s="228"/>
      <c r="AC11" s="228"/>
      <c r="AD11" s="228"/>
      <c r="AE11" s="228"/>
      <c r="AF11" s="228"/>
      <c r="AG11" s="229"/>
      <c r="AH11" s="1"/>
      <c r="AI11" s="1"/>
      <c r="AJ11" s="1"/>
      <c r="AK11" s="5" t="s">
        <v>43</v>
      </c>
      <c r="AL11" s="6">
        <f>IF(OR($E$17="",$Q$17=""),1,"")</f>
        <v>1</v>
      </c>
      <c r="AM11" s="5" t="s">
        <v>44</v>
      </c>
      <c r="AN11" s="1"/>
      <c r="AO11" s="1"/>
    </row>
    <row r="12" spans="1:41" ht="24" customHeight="1" x14ac:dyDescent="0.35">
      <c r="A12" s="206"/>
      <c r="B12" s="117"/>
      <c r="C12" s="207"/>
      <c r="D12" s="198"/>
      <c r="E12" s="200"/>
      <c r="F12" s="205" t="str">
        <f>IF(Topic3="","",IF(ISERROR(VLOOKUP(Topic3,Topic!$A$3:$J$101,3,0)&amp;""),$AM$1,VLOOKUP(Topic3,Topic!$A$3:$J$101,3,0)))</f>
        <v/>
      </c>
      <c r="G12" s="104"/>
      <c r="H12" s="104"/>
      <c r="I12" s="104"/>
      <c r="J12" s="104"/>
      <c r="K12" s="104"/>
      <c r="L12" s="104"/>
      <c r="M12" s="104"/>
      <c r="N12" s="104"/>
      <c r="O12" s="104"/>
      <c r="P12" s="104"/>
      <c r="Q12" s="104"/>
      <c r="R12" s="104"/>
      <c r="S12" s="104"/>
      <c r="T12" s="104"/>
      <c r="U12" s="104"/>
      <c r="V12" s="104"/>
      <c r="W12" s="106"/>
      <c r="X12" s="230"/>
      <c r="Y12" s="231"/>
      <c r="Z12" s="231"/>
      <c r="AA12" s="231"/>
      <c r="AB12" s="231"/>
      <c r="AC12" s="231"/>
      <c r="AD12" s="231"/>
      <c r="AE12" s="231"/>
      <c r="AF12" s="231"/>
      <c r="AG12" s="232"/>
      <c r="AH12" s="1"/>
      <c r="AI12" s="1"/>
      <c r="AJ12" s="1"/>
      <c r="AK12" s="5" t="s">
        <v>45</v>
      </c>
      <c r="AL12" s="6" t="str">
        <f>IF(ISERROR(Duration),1,IF(AND($E$17&lt;&gt;"",$Q$17&lt;&gt;"",N(Duration)&lt;0),1,""))</f>
        <v/>
      </c>
      <c r="AM12" s="5" t="s">
        <v>46</v>
      </c>
      <c r="AN12" s="1"/>
      <c r="AO12" s="1"/>
    </row>
    <row r="13" spans="1:41" ht="24" customHeight="1" x14ac:dyDescent="0.35">
      <c r="A13" s="206"/>
      <c r="B13" s="117"/>
      <c r="C13" s="207"/>
      <c r="D13" s="198"/>
      <c r="E13" s="200"/>
      <c r="F13" s="206"/>
      <c r="G13" s="117"/>
      <c r="H13" s="117"/>
      <c r="I13" s="117"/>
      <c r="J13" s="117"/>
      <c r="K13" s="117"/>
      <c r="L13" s="117"/>
      <c r="M13" s="117"/>
      <c r="N13" s="117"/>
      <c r="O13" s="117"/>
      <c r="P13" s="117"/>
      <c r="Q13" s="117"/>
      <c r="R13" s="117"/>
      <c r="S13" s="117"/>
      <c r="T13" s="117"/>
      <c r="U13" s="117"/>
      <c r="V13" s="117"/>
      <c r="W13" s="207"/>
      <c r="X13" s="208" t="str">
        <f>IF(Topic3="","",IF(ISERROR(VLOOKUP(Topic3,Topic!$A$3:$J$101,5,0)&amp;""),"",VLOOKUP(Topic3,Topic!$A$3:$J$101,5,0)))</f>
        <v/>
      </c>
      <c r="Y13" s="209"/>
      <c r="Z13" s="209"/>
      <c r="AA13" s="209"/>
      <c r="AB13" s="209"/>
      <c r="AC13" s="209"/>
      <c r="AD13" s="209"/>
      <c r="AE13" s="209"/>
      <c r="AF13" s="209"/>
      <c r="AG13" s="210"/>
      <c r="AH13" s="1"/>
      <c r="AI13" s="1"/>
      <c r="AJ13" s="1"/>
      <c r="AK13" s="5" t="s">
        <v>47</v>
      </c>
      <c r="AL13" s="6" t="str">
        <f>IF(ISERROR(Duration),"",IF(N($AB$17)&gt;=166,1,""))</f>
        <v/>
      </c>
      <c r="AM13" s="5" t="s">
        <v>859</v>
      </c>
      <c r="AN13" s="1"/>
      <c r="AO13" s="1"/>
    </row>
    <row r="14" spans="1:41" ht="24" customHeight="1" x14ac:dyDescent="0.35">
      <c r="A14" s="107"/>
      <c r="B14" s="108"/>
      <c r="C14" s="110"/>
      <c r="D14" s="201"/>
      <c r="E14" s="203"/>
      <c r="F14" s="107"/>
      <c r="G14" s="108"/>
      <c r="H14" s="108"/>
      <c r="I14" s="108"/>
      <c r="J14" s="108"/>
      <c r="K14" s="108"/>
      <c r="L14" s="108"/>
      <c r="M14" s="108"/>
      <c r="N14" s="108"/>
      <c r="O14" s="108"/>
      <c r="P14" s="108"/>
      <c r="Q14" s="108"/>
      <c r="R14" s="108"/>
      <c r="S14" s="108"/>
      <c r="T14" s="108"/>
      <c r="U14" s="108"/>
      <c r="V14" s="108"/>
      <c r="W14" s="110"/>
      <c r="X14" s="211"/>
      <c r="Y14" s="212"/>
      <c r="Z14" s="212"/>
      <c r="AA14" s="212"/>
      <c r="AB14" s="212"/>
      <c r="AC14" s="212"/>
      <c r="AD14" s="212"/>
      <c r="AE14" s="212"/>
      <c r="AF14" s="212"/>
      <c r="AG14" s="213"/>
      <c r="AH14" s="1"/>
      <c r="AI14" s="1"/>
      <c r="AJ14" s="1"/>
      <c r="AK14" s="6" t="s">
        <v>48</v>
      </c>
      <c r="AL14" s="6" t="str">
        <f>IF(ISERROR(Duration),"",IF(AND(N($AB$17)&lt;60,N($AB$17)&gt;=1),1,""))</f>
        <v/>
      </c>
      <c r="AM14" s="6" t="s">
        <v>49</v>
      </c>
      <c r="AN14" s="1"/>
      <c r="AO14" s="1"/>
    </row>
    <row r="15" spans="1:41" ht="13.5" customHeight="1" x14ac:dyDescent="0.35">
      <c r="A15" s="222" t="s">
        <v>50</v>
      </c>
      <c r="B15" s="134"/>
      <c r="C15" s="134"/>
      <c r="D15" s="134"/>
      <c r="E15" s="105"/>
      <c r="F15" s="214" t="str">
        <f>IF($AL$11=1,blank,IF($AL$12=1,error,IF($AL$13=1,over,IF($AL$14=1,less,""))))</f>
        <v>Error: Please do not leave [From] and/or [To] blank.</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6"/>
      <c r="AH15" s="1"/>
      <c r="AI15" s="1"/>
      <c r="AJ15" s="1"/>
      <c r="AK15" s="1"/>
      <c r="AL15" s="1"/>
      <c r="AM15" s="1"/>
      <c r="AN15" s="1"/>
      <c r="AO15" s="1"/>
    </row>
    <row r="16" spans="1:41" ht="12.75" customHeight="1" x14ac:dyDescent="0.35">
      <c r="A16" s="215" t="s">
        <v>861</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2"/>
      <c r="AH16" s="1"/>
      <c r="AI16" s="1"/>
      <c r="AN16" s="1"/>
      <c r="AO16" s="1"/>
    </row>
    <row r="17" spans="1:41" ht="18" customHeight="1" x14ac:dyDescent="0.35">
      <c r="A17" s="216" t="s">
        <v>51</v>
      </c>
      <c r="B17" s="104"/>
      <c r="C17" s="104"/>
      <c r="D17" s="106"/>
      <c r="E17" s="218"/>
      <c r="F17" s="219"/>
      <c r="G17" s="219"/>
      <c r="H17" s="219"/>
      <c r="I17" s="219"/>
      <c r="J17" s="219"/>
      <c r="K17" s="219"/>
      <c r="L17" s="220"/>
      <c r="M17" s="216" t="s">
        <v>52</v>
      </c>
      <c r="N17" s="104"/>
      <c r="O17" s="104"/>
      <c r="P17" s="106"/>
      <c r="Q17" s="218"/>
      <c r="R17" s="219"/>
      <c r="S17" s="219"/>
      <c r="T17" s="219"/>
      <c r="U17" s="219"/>
      <c r="V17" s="219"/>
      <c r="W17" s="219"/>
      <c r="X17" s="220"/>
      <c r="Y17" s="216" t="s">
        <v>53</v>
      </c>
      <c r="Z17" s="104"/>
      <c r="AA17" s="106"/>
      <c r="AB17" s="217" t="str">
        <f>(IF(OR($E$17="",$Q$17=""),"",N($Q$17-$E$17+1)))</f>
        <v/>
      </c>
      <c r="AC17" s="104"/>
      <c r="AD17" s="104"/>
      <c r="AE17" s="104"/>
      <c r="AF17" s="104"/>
      <c r="AG17" s="106"/>
      <c r="AH17" s="1"/>
      <c r="AI17" s="1"/>
      <c r="AN17" s="1"/>
      <c r="AO17" s="1"/>
    </row>
    <row r="18" spans="1:41" ht="15" customHeight="1" x14ac:dyDescent="0.35">
      <c r="A18" s="107"/>
      <c r="B18" s="108"/>
      <c r="C18" s="108"/>
      <c r="D18" s="110"/>
      <c r="E18" s="221" t="s">
        <v>860</v>
      </c>
      <c r="F18" s="158"/>
      <c r="G18" s="158"/>
      <c r="H18" s="158"/>
      <c r="I18" s="158"/>
      <c r="J18" s="158"/>
      <c r="K18" s="158"/>
      <c r="L18" s="159"/>
      <c r="M18" s="107"/>
      <c r="N18" s="108"/>
      <c r="O18" s="108"/>
      <c r="P18" s="110"/>
      <c r="Q18" s="221" t="s">
        <v>860</v>
      </c>
      <c r="R18" s="158"/>
      <c r="S18" s="158"/>
      <c r="T18" s="158"/>
      <c r="U18" s="158"/>
      <c r="V18" s="158"/>
      <c r="W18" s="158"/>
      <c r="X18" s="159"/>
      <c r="Y18" s="107"/>
      <c r="Z18" s="108"/>
      <c r="AA18" s="110"/>
      <c r="AB18" s="107"/>
      <c r="AC18" s="108"/>
      <c r="AD18" s="108"/>
      <c r="AE18" s="108"/>
      <c r="AF18" s="108"/>
      <c r="AG18" s="110"/>
      <c r="AH18" s="1"/>
      <c r="AI18" s="1"/>
      <c r="AJ18" s="1"/>
      <c r="AK18" s="1"/>
      <c r="AL18" s="1"/>
      <c r="AM18" s="1"/>
      <c r="AN18" s="1"/>
      <c r="AO18" s="1"/>
    </row>
    <row r="19" spans="1:41" ht="12.75" customHeight="1" x14ac:dyDescent="0.35">
      <c r="A19" s="194" t="s">
        <v>54</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9"/>
      <c r="AH19" s="1"/>
      <c r="AI19" s="1"/>
      <c r="AJ19" s="1"/>
      <c r="AK19" s="1"/>
      <c r="AL19" s="1"/>
      <c r="AM19" s="1"/>
      <c r="AN19" s="1"/>
      <c r="AO19" s="1"/>
    </row>
    <row r="20" spans="1:41" ht="18.75" customHeight="1" x14ac:dyDescent="0.35">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7"/>
      <c r="AH20" s="1"/>
      <c r="AI20" s="1"/>
      <c r="AJ20" s="1"/>
      <c r="AK20" s="1"/>
      <c r="AL20" s="1"/>
      <c r="AM20" s="1"/>
      <c r="AN20" s="1"/>
      <c r="AO20" s="1"/>
    </row>
    <row r="21" spans="1:41" ht="18.75" customHeight="1" x14ac:dyDescent="0.35">
      <c r="A21" s="198"/>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200"/>
      <c r="AH21" s="1"/>
      <c r="AI21" s="1"/>
      <c r="AJ21" s="1"/>
      <c r="AK21" s="1"/>
      <c r="AL21" s="1"/>
      <c r="AM21" s="1"/>
      <c r="AN21" s="1"/>
      <c r="AO21" s="1"/>
    </row>
    <row r="22" spans="1:41" ht="18.75" customHeight="1" x14ac:dyDescent="0.35">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200"/>
      <c r="AH22" s="1"/>
      <c r="AI22" s="1"/>
      <c r="AJ22" s="1"/>
      <c r="AK22" s="1"/>
      <c r="AL22" s="1"/>
      <c r="AM22" s="1"/>
      <c r="AN22" s="1"/>
      <c r="AO22" s="1"/>
    </row>
    <row r="23" spans="1:41" ht="18.75" customHeight="1" x14ac:dyDescent="0.35">
      <c r="A23" s="198"/>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200"/>
      <c r="AH23" s="1"/>
      <c r="AI23" s="1"/>
      <c r="AJ23" s="1"/>
      <c r="AK23" s="1"/>
      <c r="AL23" s="1"/>
      <c r="AM23" s="1"/>
      <c r="AN23" s="1"/>
      <c r="AO23" s="1"/>
    </row>
    <row r="24" spans="1:41" ht="18.75" customHeight="1" x14ac:dyDescent="0.35">
      <c r="A24" s="198"/>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200"/>
      <c r="AH24" s="1"/>
      <c r="AI24" s="1"/>
      <c r="AJ24" s="1"/>
      <c r="AK24" s="1"/>
      <c r="AL24" s="1"/>
      <c r="AM24" s="1"/>
      <c r="AN24" s="1"/>
      <c r="AO24" s="1"/>
    </row>
    <row r="25" spans="1:41" ht="18.75" customHeight="1" x14ac:dyDescent="0.3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200"/>
      <c r="AH25" s="1"/>
      <c r="AI25" s="1"/>
      <c r="AJ25" s="1"/>
      <c r="AK25" s="1"/>
      <c r="AL25" s="1"/>
      <c r="AM25" s="1"/>
      <c r="AN25" s="1"/>
      <c r="AO25" s="1"/>
    </row>
    <row r="26" spans="1:41" ht="18.75" customHeight="1" x14ac:dyDescent="0.3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200"/>
      <c r="AH26" s="1"/>
      <c r="AI26" s="1"/>
      <c r="AJ26" s="1"/>
      <c r="AK26" s="1"/>
      <c r="AL26" s="1"/>
      <c r="AM26" s="1"/>
      <c r="AN26" s="1"/>
      <c r="AO26" s="1"/>
    </row>
    <row r="27" spans="1:41" ht="18.75" customHeight="1" x14ac:dyDescent="0.3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200"/>
      <c r="AH27" s="1"/>
      <c r="AI27" s="1"/>
      <c r="AJ27" s="1"/>
      <c r="AK27" s="1"/>
      <c r="AL27" s="1"/>
      <c r="AM27" s="1"/>
      <c r="AN27" s="1"/>
      <c r="AO27" s="1"/>
    </row>
    <row r="28" spans="1:41" ht="18.75" customHeight="1" x14ac:dyDescent="0.35">
      <c r="A28" s="198"/>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200"/>
      <c r="AH28" s="1"/>
      <c r="AI28" s="1"/>
      <c r="AJ28" s="1"/>
      <c r="AK28" s="1"/>
      <c r="AL28" s="1"/>
      <c r="AM28" s="1"/>
      <c r="AN28" s="1"/>
      <c r="AO28" s="1"/>
    </row>
    <row r="29" spans="1:41" ht="18.75" customHeight="1" x14ac:dyDescent="0.35">
      <c r="A29" s="198"/>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200"/>
      <c r="AH29" s="1"/>
      <c r="AI29" s="1"/>
      <c r="AJ29" s="1"/>
      <c r="AK29" s="1"/>
      <c r="AL29" s="1"/>
      <c r="AM29" s="1"/>
      <c r="AN29" s="1"/>
      <c r="AO29" s="1"/>
    </row>
    <row r="30" spans="1:41" ht="18.75" customHeight="1" x14ac:dyDescent="0.35">
      <c r="A30" s="198"/>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200"/>
      <c r="AH30" s="1"/>
      <c r="AI30" s="1"/>
      <c r="AJ30" s="1"/>
      <c r="AK30" s="1"/>
      <c r="AL30" s="1"/>
      <c r="AM30" s="1"/>
      <c r="AN30" s="1"/>
      <c r="AO30" s="1"/>
    </row>
    <row r="31" spans="1:41" ht="18.75" customHeight="1" x14ac:dyDescent="0.35">
      <c r="A31" s="198"/>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200"/>
      <c r="AH31" s="1"/>
      <c r="AI31" s="1"/>
      <c r="AJ31" s="1"/>
      <c r="AK31" s="1"/>
      <c r="AL31" s="1"/>
      <c r="AM31" s="1"/>
      <c r="AN31" s="1"/>
      <c r="AO31" s="1"/>
    </row>
    <row r="32" spans="1:41" ht="18.75" customHeight="1" x14ac:dyDescent="0.35">
      <c r="A32" s="198"/>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200"/>
      <c r="AH32" s="1"/>
      <c r="AI32" s="1"/>
      <c r="AJ32" s="1"/>
      <c r="AK32" s="1"/>
      <c r="AL32" s="1"/>
      <c r="AM32" s="1"/>
      <c r="AN32" s="1"/>
      <c r="AO32" s="1"/>
    </row>
    <row r="33" spans="1:41" ht="18.75" customHeight="1" x14ac:dyDescent="0.35">
      <c r="A33" s="198"/>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200"/>
      <c r="AH33" s="1"/>
      <c r="AI33" s="1"/>
      <c r="AJ33" s="1"/>
      <c r="AK33" s="1"/>
      <c r="AL33" s="1"/>
      <c r="AM33" s="1"/>
      <c r="AN33" s="1"/>
      <c r="AO33" s="1"/>
    </row>
    <row r="34" spans="1:41" ht="18.75" customHeight="1" x14ac:dyDescent="0.35">
      <c r="A34" s="198"/>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200"/>
      <c r="AH34" s="1"/>
      <c r="AI34" s="1"/>
      <c r="AJ34" s="1"/>
      <c r="AK34" s="1"/>
      <c r="AL34" s="1"/>
      <c r="AM34" s="1"/>
      <c r="AN34" s="1"/>
      <c r="AO34" s="1"/>
    </row>
    <row r="35" spans="1:41" ht="18.75" customHeight="1" x14ac:dyDescent="0.35">
      <c r="A35" s="198"/>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200"/>
      <c r="AH35" s="1"/>
      <c r="AI35" s="1"/>
      <c r="AJ35" s="1"/>
      <c r="AK35" s="1"/>
      <c r="AL35" s="1"/>
      <c r="AM35" s="1"/>
      <c r="AN35" s="1"/>
      <c r="AO35" s="1"/>
    </row>
    <row r="36" spans="1:41" ht="18.75" customHeight="1" x14ac:dyDescent="0.35">
      <c r="A36" s="198"/>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200"/>
      <c r="AH36" s="1"/>
      <c r="AI36" s="1"/>
      <c r="AJ36" s="1"/>
      <c r="AK36" s="1"/>
      <c r="AL36" s="1"/>
      <c r="AM36" s="1"/>
      <c r="AN36" s="1"/>
      <c r="AO36" s="1"/>
    </row>
    <row r="37" spans="1:41" ht="18.5" customHeight="1" x14ac:dyDescent="0.35">
      <c r="A37" s="201"/>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3"/>
      <c r="AH37" s="1"/>
      <c r="AI37" s="1"/>
      <c r="AJ37" s="1"/>
      <c r="AK37" s="1"/>
      <c r="AL37" s="1"/>
      <c r="AM37" s="1"/>
      <c r="AN37" s="1"/>
      <c r="AO37" s="1"/>
    </row>
    <row r="38" spans="1:41" ht="18.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8.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8.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8.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2"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2"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2"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row r="1000" spans="1:41" ht="12"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row>
  </sheetData>
  <sheetProtection algorithmName="SHA-512" hashValue="vg9J8hGZV44Sa6Y7PJODp6g4ogZNosu/dyO9omlEa7Igc5el7sRimG/6/z5q0D3geOBKsW25DH9t4zeA4P+FqQ==" saltValue="qt+iVTV26XKhUJyOfFTHWw==" spinCount="100000" sheet="1" formatCells="0" formatColumns="0" formatRows="0" insertColumns="0" insertRows="0" insertHyperlinks="0" deleteColumns="0" deleteRows="0" sort="0" autoFilter="0" pivotTables="0"/>
  <mergeCells count="36">
    <mergeCell ref="D7:E10"/>
    <mergeCell ref="A11:C14"/>
    <mergeCell ref="D11:E14"/>
    <mergeCell ref="F7:W7"/>
    <mergeCell ref="X7:AG8"/>
    <mergeCell ref="F8:W10"/>
    <mergeCell ref="X9:AG10"/>
    <mergeCell ref="X11:AG12"/>
    <mergeCell ref="A7:C10"/>
    <mergeCell ref="A1:AG1"/>
    <mergeCell ref="A2:C2"/>
    <mergeCell ref="D2:E2"/>
    <mergeCell ref="F2:W2"/>
    <mergeCell ref="A3:C6"/>
    <mergeCell ref="D3:E6"/>
    <mergeCell ref="F3:W3"/>
    <mergeCell ref="F4:W6"/>
    <mergeCell ref="X5:AG6"/>
    <mergeCell ref="X2:AG2"/>
    <mergeCell ref="X3:AG4"/>
    <mergeCell ref="A19:AG19"/>
    <mergeCell ref="A20:AG37"/>
    <mergeCell ref="F11:W11"/>
    <mergeCell ref="F12:W14"/>
    <mergeCell ref="X13:AG14"/>
    <mergeCell ref="F15:AG15"/>
    <mergeCell ref="A16:AG16"/>
    <mergeCell ref="M17:P18"/>
    <mergeCell ref="AB17:AG18"/>
    <mergeCell ref="Q17:X17"/>
    <mergeCell ref="Y17:AA18"/>
    <mergeCell ref="Q18:X18"/>
    <mergeCell ref="E17:L17"/>
    <mergeCell ref="E18:L18"/>
    <mergeCell ref="A15:E15"/>
    <mergeCell ref="A17:D18"/>
  </mergeCells>
  <phoneticPr fontId="39"/>
  <conditionalFormatting sqref="F3:W6">
    <cfRule type="expression" dxfId="4" priority="1" stopIfTrue="1">
      <formula>$F$3:$W$6=$AM$1</formula>
    </cfRule>
  </conditionalFormatting>
  <conditionalFormatting sqref="F7:W10">
    <cfRule type="expression" dxfId="3" priority="2" stopIfTrue="1">
      <formula>$F$7:$W$10=$AM$1</formula>
    </cfRule>
  </conditionalFormatting>
  <conditionalFormatting sqref="F11:W14">
    <cfRule type="expression" dxfId="2" priority="3" stopIfTrue="1">
      <formula>$F$11:$W$14=$AM$1</formula>
    </cfRule>
  </conditionalFormatting>
  <conditionalFormatting sqref="F15:AG15">
    <cfRule type="expression" dxfId="1" priority="4" stopIfTrue="1">
      <formula>ISTEXT($F$15)</formula>
    </cfRule>
  </conditionalFormatting>
  <pageMargins left="0.25" right="0.25"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Y996"/>
  <sheetViews>
    <sheetView workbookViewId="0">
      <selection activeCell="E17" sqref="E17:L17"/>
    </sheetView>
  </sheetViews>
  <sheetFormatPr defaultColWidth="14.453125" defaultRowHeight="15" customHeight="1" x14ac:dyDescent="0.35"/>
  <cols>
    <col min="1" max="2" width="0.90625" customWidth="1"/>
    <col min="3" max="3" width="5" bestFit="1" customWidth="1"/>
    <col min="4" max="5" width="8.6328125" customWidth="1"/>
    <col min="6" max="7" width="15.81640625" style="76" customWidth="1"/>
    <col min="8" max="8" width="9.453125" customWidth="1"/>
    <col min="9" max="9" width="10.08984375" customWidth="1"/>
    <col min="10" max="10" width="7.08984375" customWidth="1"/>
    <col min="11" max="11" width="15.81640625" customWidth="1"/>
    <col min="12" max="12" width="10.81640625" style="76" customWidth="1"/>
    <col min="13" max="16" width="8.6328125" customWidth="1"/>
    <col min="17" max="17" width="10.81640625" style="76" customWidth="1"/>
    <col min="18" max="19" width="8.6328125" customWidth="1"/>
    <col min="20" max="20" width="16.36328125" customWidth="1"/>
    <col min="21" max="22" width="15.81640625" customWidth="1"/>
    <col min="23" max="23" width="10.453125" customWidth="1"/>
    <col min="24" max="25" width="8.6328125" customWidth="1"/>
    <col min="26" max="26" width="12.453125" customWidth="1"/>
    <col min="27" max="27" width="11.08984375" customWidth="1"/>
    <col min="28" max="28" width="10.6328125" customWidth="1"/>
    <col min="29" max="31" width="11" customWidth="1"/>
    <col min="32" max="52" width="8.6328125" customWidth="1"/>
  </cols>
  <sheetData>
    <row r="1" spans="3:25" ht="18" customHeight="1" x14ac:dyDescent="0.35"/>
    <row r="2" spans="3:25" ht="18" customHeight="1" x14ac:dyDescent="0.35">
      <c r="C2" s="78"/>
      <c r="D2" s="236" t="s">
        <v>519</v>
      </c>
      <c r="E2" s="236"/>
      <c r="F2" s="236"/>
      <c r="G2" s="236"/>
      <c r="H2" s="236"/>
      <c r="I2" s="236"/>
      <c r="J2" s="236"/>
      <c r="K2" s="236"/>
      <c r="L2" s="236"/>
      <c r="M2" s="235" t="s">
        <v>518</v>
      </c>
      <c r="N2" s="235"/>
      <c r="O2" s="235"/>
      <c r="P2" s="235"/>
      <c r="Q2" s="235"/>
      <c r="R2" s="237" t="s">
        <v>521</v>
      </c>
      <c r="S2" s="237"/>
      <c r="T2" s="237"/>
      <c r="U2" s="237"/>
      <c r="V2" s="237"/>
      <c r="W2" s="238" t="s">
        <v>522</v>
      </c>
      <c r="X2" s="238"/>
      <c r="Y2" s="238"/>
    </row>
    <row r="3" spans="3:25" s="76" customFormat="1" ht="29" x14ac:dyDescent="0.35">
      <c r="C3" s="79" t="s">
        <v>520</v>
      </c>
      <c r="D3" s="77" t="s">
        <v>509</v>
      </c>
      <c r="E3" s="77" t="s">
        <v>510</v>
      </c>
      <c r="F3" s="77" t="s">
        <v>512</v>
      </c>
      <c r="G3" s="77" t="s">
        <v>513</v>
      </c>
      <c r="H3" s="77" t="s">
        <v>523</v>
      </c>
      <c r="I3" s="77" t="s">
        <v>511</v>
      </c>
      <c r="J3" s="77" t="s">
        <v>56</v>
      </c>
      <c r="K3" s="77" t="s">
        <v>514</v>
      </c>
      <c r="L3" s="77" t="s">
        <v>515</v>
      </c>
      <c r="M3" s="80" t="s">
        <v>509</v>
      </c>
      <c r="N3" s="80" t="s">
        <v>510</v>
      </c>
      <c r="O3" s="80" t="s">
        <v>516</v>
      </c>
      <c r="P3" s="80" t="s">
        <v>517</v>
      </c>
      <c r="Q3" s="80" t="s">
        <v>515</v>
      </c>
      <c r="R3" s="81" t="s">
        <v>57</v>
      </c>
      <c r="S3" s="81" t="s">
        <v>58</v>
      </c>
      <c r="T3" s="81" t="s">
        <v>59</v>
      </c>
      <c r="U3" s="81" t="s">
        <v>60</v>
      </c>
      <c r="V3" s="81" t="s">
        <v>61</v>
      </c>
      <c r="W3" s="82" t="s">
        <v>62</v>
      </c>
      <c r="X3" s="82" t="s">
        <v>63</v>
      </c>
      <c r="Y3" s="82" t="s">
        <v>64</v>
      </c>
    </row>
    <row r="4" spans="3:25" s="76" customFormat="1" ht="30" customHeight="1" x14ac:dyDescent="0.35">
      <c r="C4" s="86">
        <v>2</v>
      </c>
      <c r="D4" s="83">
        <f>app_family</f>
        <v>0</v>
      </c>
      <c r="E4" s="83">
        <f>app_first</f>
        <v>0</v>
      </c>
      <c r="F4" s="84">
        <f>'Form 1'!J5</f>
        <v>0</v>
      </c>
      <c r="G4" s="84">
        <f>app_inst</f>
        <v>0</v>
      </c>
      <c r="H4" s="87">
        <f>app_birth</f>
        <v>0</v>
      </c>
      <c r="I4" s="85" t="str">
        <f>app_gender</f>
        <v>drop-down</v>
      </c>
      <c r="J4" s="85" t="str">
        <f>app_status</f>
        <v>choose from drop-down</v>
      </c>
      <c r="K4" s="84" t="str">
        <f>app_nationality</f>
        <v>choose from drop-down</v>
      </c>
      <c r="L4" s="84">
        <f>email</f>
        <v>0</v>
      </c>
      <c r="M4" s="84">
        <f>'Form 1'!A19</f>
        <v>0</v>
      </c>
      <c r="N4" s="84">
        <f>'Form 1'!H19</f>
        <v>0</v>
      </c>
      <c r="O4" s="84">
        <f>'Form 1'!U19</f>
        <v>0</v>
      </c>
      <c r="P4" s="84">
        <f>'Form 1'!A21</f>
        <v>0</v>
      </c>
      <c r="Q4" s="84">
        <f>'Form 1'!G22</f>
        <v>0</v>
      </c>
      <c r="R4" s="86">
        <v>1</v>
      </c>
      <c r="S4" s="85">
        <f>Topic1</f>
        <v>0</v>
      </c>
      <c r="T4" s="84" t="e">
        <f>VLOOKUP(S4,Table_1[],5,0)</f>
        <v>#N/A</v>
      </c>
      <c r="U4" s="84" t="e">
        <f>VLOOKUP(S4,Table_1[],2,0)</f>
        <v>#N/A</v>
      </c>
      <c r="V4" s="84" t="e">
        <f>VLOOKUP(S4,Table_1[],3,0)</f>
        <v>#N/A</v>
      </c>
      <c r="W4" s="87">
        <f>from</f>
        <v>0</v>
      </c>
      <c r="X4" s="87">
        <f>to</f>
        <v>0</v>
      </c>
      <c r="Y4" s="85">
        <f>N(X4-W4+1)</f>
        <v>1</v>
      </c>
    </row>
    <row r="5" spans="3:25" s="76" customFormat="1" ht="30" customHeight="1" x14ac:dyDescent="0.35">
      <c r="D5" s="83"/>
      <c r="E5" s="83"/>
      <c r="F5" s="84"/>
      <c r="G5" s="84"/>
      <c r="H5" s="84"/>
      <c r="I5" s="84"/>
      <c r="J5" s="83"/>
      <c r="K5" s="84"/>
      <c r="L5" s="84"/>
      <c r="M5" s="84"/>
      <c r="N5" s="84"/>
      <c r="O5" s="84"/>
      <c r="P5" s="84"/>
      <c r="Q5" s="84"/>
      <c r="R5" s="86">
        <v>2</v>
      </c>
      <c r="S5" s="85">
        <f>Topic2</f>
        <v>0</v>
      </c>
      <c r="T5" s="84" t="e">
        <f>VLOOKUP(S5,Table_1[],5,0)</f>
        <v>#N/A</v>
      </c>
      <c r="U5" s="84" t="e">
        <f>VLOOKUP(S5,Table_1[],2,0)</f>
        <v>#N/A</v>
      </c>
      <c r="V5" s="84" t="e">
        <f>VLOOKUP(S5,Table_1[],3,0)</f>
        <v>#N/A</v>
      </c>
      <c r="W5" s="87">
        <f>from</f>
        <v>0</v>
      </c>
      <c r="X5" s="87">
        <f>to</f>
        <v>0</v>
      </c>
      <c r="Y5" s="85">
        <f t="shared" ref="Y5:Y6" si="0">N(X5-W5+1)</f>
        <v>1</v>
      </c>
    </row>
    <row r="6" spans="3:25" s="76" customFormat="1" ht="30" customHeight="1" x14ac:dyDescent="0.35">
      <c r="D6" s="83"/>
      <c r="E6" s="83"/>
      <c r="F6" s="84"/>
      <c r="G6" s="84"/>
      <c r="H6" s="84"/>
      <c r="I6" s="84"/>
      <c r="J6" s="84"/>
      <c r="K6" s="84"/>
      <c r="L6" s="84"/>
      <c r="M6" s="84"/>
      <c r="N6" s="84"/>
      <c r="O6" s="84"/>
      <c r="P6" s="84"/>
      <c r="Q6" s="84"/>
      <c r="R6" s="86">
        <v>3</v>
      </c>
      <c r="S6" s="85">
        <f>Topic3</f>
        <v>0</v>
      </c>
      <c r="T6" s="84" t="e">
        <f>VLOOKUP(S6,Table_1[],5,0)</f>
        <v>#N/A</v>
      </c>
      <c r="U6" s="84" t="e">
        <f>VLOOKUP(S6,Table_1[],2,0)</f>
        <v>#N/A</v>
      </c>
      <c r="V6" s="84" t="e">
        <f>VLOOKUP(S6,Table_1[],3,0)</f>
        <v>#N/A</v>
      </c>
      <c r="W6" s="87">
        <f>from</f>
        <v>0</v>
      </c>
      <c r="X6" s="87">
        <f>to</f>
        <v>0</v>
      </c>
      <c r="Y6" s="85">
        <f t="shared" si="0"/>
        <v>1</v>
      </c>
    </row>
    <row r="7" spans="3:25" ht="18" customHeight="1" x14ac:dyDescent="0.35">
      <c r="T7" s="7"/>
    </row>
    <row r="8" spans="3:25" ht="18" customHeight="1" x14ac:dyDescent="0.35"/>
    <row r="9" spans="3:25" ht="18" customHeight="1" x14ac:dyDescent="0.35"/>
    <row r="10" spans="3:25" ht="18" customHeight="1" x14ac:dyDescent="0.35"/>
    <row r="11" spans="3:25" ht="18" customHeight="1" x14ac:dyDescent="0.35"/>
    <row r="12" spans="3:25" ht="18" customHeight="1" x14ac:dyDescent="0.35"/>
    <row r="13" spans="3:25" ht="18" customHeight="1" x14ac:dyDescent="0.35"/>
    <row r="14" spans="3:25" ht="18" customHeight="1" x14ac:dyDescent="0.35"/>
    <row r="15" spans="3:25" ht="18" customHeight="1" x14ac:dyDescent="0.35"/>
    <row r="16" spans="3:25"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sheetData>
  <mergeCells count="4">
    <mergeCell ref="M2:Q2"/>
    <mergeCell ref="D2:L2"/>
    <mergeCell ref="R2:V2"/>
    <mergeCell ref="W2:Y2"/>
  </mergeCells>
  <phoneticPr fontId="39"/>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00"/>
  <sheetViews>
    <sheetView topLeftCell="A9" workbookViewId="0">
      <selection activeCell="E17" sqref="E17:L17"/>
    </sheetView>
  </sheetViews>
  <sheetFormatPr defaultColWidth="14.453125" defaultRowHeight="15" customHeight="1" x14ac:dyDescent="0.35"/>
  <cols>
    <col min="1" max="1" width="9.90625" customWidth="1"/>
    <col min="2" max="26" width="8.6328125" customWidth="1"/>
  </cols>
  <sheetData>
    <row r="1" spans="1:20" ht="18" customHeight="1" x14ac:dyDescent="0.35">
      <c r="A1" s="7" t="s">
        <v>65</v>
      </c>
      <c r="B1" s="7" t="s">
        <v>66</v>
      </c>
    </row>
    <row r="2" spans="1:20" ht="18" customHeight="1" x14ac:dyDescent="0.35">
      <c r="A2" s="7" t="s">
        <v>3</v>
      </c>
    </row>
    <row r="3" spans="1:20" ht="30" customHeight="1" x14ac:dyDescent="0.35">
      <c r="A3" s="8" t="s">
        <v>67</v>
      </c>
      <c r="B3" s="10" t="s">
        <v>703</v>
      </c>
      <c r="C3" s="10" t="s">
        <v>589</v>
      </c>
      <c r="D3" s="10" t="s">
        <v>69</v>
      </c>
      <c r="E3" s="10" t="s">
        <v>68</v>
      </c>
      <c r="F3" s="10" t="s">
        <v>590</v>
      </c>
      <c r="G3" s="91" t="s">
        <v>704</v>
      </c>
      <c r="H3" s="91" t="s">
        <v>705</v>
      </c>
      <c r="I3" s="10" t="s">
        <v>591</v>
      </c>
      <c r="J3" s="10" t="s">
        <v>70</v>
      </c>
      <c r="K3" s="10" t="s">
        <v>592</v>
      </c>
      <c r="L3" s="91" t="s">
        <v>727</v>
      </c>
      <c r="M3" s="10" t="s">
        <v>71</v>
      </c>
      <c r="N3" s="10" t="s">
        <v>71</v>
      </c>
      <c r="O3" s="10" t="s">
        <v>71</v>
      </c>
      <c r="P3" s="10" t="s">
        <v>71</v>
      </c>
      <c r="Q3" s="10" t="s">
        <v>71</v>
      </c>
      <c r="R3" s="10" t="s">
        <v>71</v>
      </c>
    </row>
    <row r="4" spans="1:20" ht="30" customHeight="1" x14ac:dyDescent="0.35">
      <c r="A4" s="8" t="s">
        <v>72</v>
      </c>
      <c r="B4" s="9" t="s">
        <v>593</v>
      </c>
      <c r="C4" s="10" t="s">
        <v>71</v>
      </c>
      <c r="D4" s="10" t="s">
        <v>71</v>
      </c>
      <c r="E4" s="10" t="s">
        <v>71</v>
      </c>
      <c r="F4" s="10" t="s">
        <v>71</v>
      </c>
      <c r="G4" s="10" t="s">
        <v>71</v>
      </c>
      <c r="H4" s="10" t="s">
        <v>71</v>
      </c>
      <c r="I4" s="10" t="s">
        <v>71</v>
      </c>
      <c r="J4" s="10" t="s">
        <v>71</v>
      </c>
      <c r="K4" s="10" t="s">
        <v>71</v>
      </c>
      <c r="L4" s="10" t="s">
        <v>71</v>
      </c>
      <c r="M4" s="10" t="s">
        <v>71</v>
      </c>
      <c r="N4" s="10" t="s">
        <v>71</v>
      </c>
      <c r="O4" s="10" t="s">
        <v>71</v>
      </c>
      <c r="P4" s="10" t="s">
        <v>71</v>
      </c>
      <c r="Q4" s="10" t="s">
        <v>71</v>
      </c>
      <c r="R4" s="10" t="s">
        <v>71</v>
      </c>
    </row>
    <row r="5" spans="1:20" ht="30" customHeight="1" x14ac:dyDescent="0.35">
      <c r="A5" s="8" t="s">
        <v>73</v>
      </c>
      <c r="B5" s="9" t="s">
        <v>594</v>
      </c>
      <c r="C5" s="9" t="s">
        <v>595</v>
      </c>
      <c r="D5" s="9" t="s">
        <v>74</v>
      </c>
      <c r="E5" s="9" t="s">
        <v>504</v>
      </c>
      <c r="F5" s="10" t="s">
        <v>71</v>
      </c>
      <c r="G5" s="10" t="s">
        <v>71</v>
      </c>
      <c r="H5" s="10" t="s">
        <v>71</v>
      </c>
      <c r="I5" s="10" t="s">
        <v>71</v>
      </c>
      <c r="J5" s="10" t="s">
        <v>71</v>
      </c>
      <c r="K5" s="10" t="s">
        <v>71</v>
      </c>
      <c r="L5" s="10" t="s">
        <v>71</v>
      </c>
      <c r="M5" s="10" t="s">
        <v>71</v>
      </c>
      <c r="N5" s="10" t="s">
        <v>71</v>
      </c>
      <c r="O5" s="10" t="s">
        <v>71</v>
      </c>
      <c r="P5" s="10" t="s">
        <v>71</v>
      </c>
      <c r="Q5" s="10" t="s">
        <v>71</v>
      </c>
      <c r="R5" s="10" t="s">
        <v>71</v>
      </c>
    </row>
    <row r="6" spans="1:20" ht="30" customHeight="1" x14ac:dyDescent="0.35">
      <c r="A6" s="8" t="s">
        <v>75</v>
      </c>
      <c r="B6" s="9" t="s">
        <v>723</v>
      </c>
      <c r="C6" s="10" t="s">
        <v>71</v>
      </c>
      <c r="D6" s="10" t="s">
        <v>71</v>
      </c>
      <c r="E6" s="10" t="s">
        <v>71</v>
      </c>
      <c r="F6" s="10" t="s">
        <v>71</v>
      </c>
      <c r="G6" s="10" t="s">
        <v>71</v>
      </c>
      <c r="H6" s="10" t="s">
        <v>71</v>
      </c>
      <c r="I6" s="10" t="s">
        <v>71</v>
      </c>
      <c r="J6" s="10" t="s">
        <v>71</v>
      </c>
      <c r="K6" s="10" t="s">
        <v>71</v>
      </c>
      <c r="L6" s="10" t="s">
        <v>71</v>
      </c>
      <c r="M6" s="10" t="s">
        <v>71</v>
      </c>
      <c r="N6" s="10" t="s">
        <v>71</v>
      </c>
      <c r="O6" s="10" t="s">
        <v>71</v>
      </c>
      <c r="P6" s="10" t="s">
        <v>71</v>
      </c>
      <c r="Q6" s="10" t="s">
        <v>71</v>
      </c>
      <c r="R6" s="10" t="s">
        <v>71</v>
      </c>
    </row>
    <row r="7" spans="1:20" ht="30" customHeight="1" x14ac:dyDescent="0.35">
      <c r="A7" s="8" t="s">
        <v>76</v>
      </c>
      <c r="B7" s="9" t="s">
        <v>77</v>
      </c>
      <c r="C7" s="10" t="s">
        <v>71</v>
      </c>
      <c r="D7" s="10" t="s">
        <v>71</v>
      </c>
      <c r="E7" s="10" t="s">
        <v>71</v>
      </c>
      <c r="F7" s="10" t="s">
        <v>71</v>
      </c>
      <c r="G7" s="10" t="s">
        <v>71</v>
      </c>
      <c r="H7" s="10" t="s">
        <v>71</v>
      </c>
      <c r="I7" s="10" t="s">
        <v>71</v>
      </c>
      <c r="J7" s="10" t="s">
        <v>71</v>
      </c>
      <c r="K7" s="10" t="s">
        <v>71</v>
      </c>
      <c r="L7" s="10" t="s">
        <v>71</v>
      </c>
      <c r="M7" s="10" t="s">
        <v>71</v>
      </c>
      <c r="N7" s="10" t="s">
        <v>71</v>
      </c>
      <c r="O7" s="10" t="s">
        <v>71</v>
      </c>
      <c r="P7" s="10" t="s">
        <v>71</v>
      </c>
      <c r="Q7" s="10" t="s">
        <v>71</v>
      </c>
      <c r="R7" s="10" t="s">
        <v>71</v>
      </c>
    </row>
    <row r="8" spans="1:20" ht="30" customHeight="1" x14ac:dyDescent="0.35">
      <c r="A8" s="11" t="s">
        <v>78</v>
      </c>
      <c r="B8" s="9" t="s">
        <v>79</v>
      </c>
      <c r="C8" s="10" t="s">
        <v>71</v>
      </c>
      <c r="D8" s="10" t="s">
        <v>71</v>
      </c>
      <c r="E8" s="10" t="s">
        <v>71</v>
      </c>
      <c r="F8" s="10" t="s">
        <v>71</v>
      </c>
      <c r="G8" s="10" t="s">
        <v>71</v>
      </c>
      <c r="H8" s="10" t="s">
        <v>71</v>
      </c>
      <c r="I8" s="10" t="s">
        <v>71</v>
      </c>
      <c r="J8" s="10" t="s">
        <v>71</v>
      </c>
      <c r="K8" s="10" t="s">
        <v>71</v>
      </c>
      <c r="L8" s="10" t="s">
        <v>71</v>
      </c>
      <c r="M8" s="10" t="s">
        <v>71</v>
      </c>
      <c r="N8" s="10" t="s">
        <v>71</v>
      </c>
      <c r="O8" s="10" t="s">
        <v>71</v>
      </c>
      <c r="P8" s="10" t="s">
        <v>71</v>
      </c>
      <c r="Q8" s="10" t="s">
        <v>71</v>
      </c>
      <c r="R8" s="10" t="s">
        <v>71</v>
      </c>
    </row>
    <row r="9" spans="1:20" ht="30" customHeight="1" x14ac:dyDescent="0.35">
      <c r="A9" s="8" t="s">
        <v>80</v>
      </c>
      <c r="B9" s="9" t="s">
        <v>596</v>
      </c>
      <c r="C9" s="9" t="s">
        <v>81</v>
      </c>
      <c r="D9" s="9" t="s">
        <v>82</v>
      </c>
      <c r="E9" s="9" t="s">
        <v>721</v>
      </c>
      <c r="F9" s="9" t="s">
        <v>597</v>
      </c>
      <c r="G9" s="9" t="s">
        <v>83</v>
      </c>
      <c r="H9" s="10" t="s">
        <v>71</v>
      </c>
      <c r="I9" s="10" t="s">
        <v>71</v>
      </c>
      <c r="J9" s="10" t="s">
        <v>71</v>
      </c>
      <c r="K9" s="10" t="s">
        <v>71</v>
      </c>
      <c r="L9" s="10" t="s">
        <v>71</v>
      </c>
      <c r="M9" s="10" t="s">
        <v>71</v>
      </c>
      <c r="N9" s="10" t="s">
        <v>71</v>
      </c>
      <c r="O9" s="10" t="s">
        <v>71</v>
      </c>
      <c r="P9" s="10" t="s">
        <v>71</v>
      </c>
      <c r="Q9" s="10" t="s">
        <v>71</v>
      </c>
      <c r="R9" s="10" t="s">
        <v>71</v>
      </c>
    </row>
    <row r="10" spans="1:20" ht="30" customHeight="1" x14ac:dyDescent="0.35">
      <c r="A10" s="8" t="s">
        <v>84</v>
      </c>
      <c r="B10" s="9" t="s">
        <v>85</v>
      </c>
      <c r="C10" s="12" t="s">
        <v>71</v>
      </c>
      <c r="D10" s="10" t="s">
        <v>71</v>
      </c>
      <c r="E10" s="10" t="s">
        <v>71</v>
      </c>
      <c r="F10" s="10" t="s">
        <v>71</v>
      </c>
      <c r="G10" s="10" t="s">
        <v>71</v>
      </c>
      <c r="H10" s="10" t="s">
        <v>71</v>
      </c>
      <c r="I10" s="10" t="s">
        <v>71</v>
      </c>
      <c r="J10" s="10" t="s">
        <v>71</v>
      </c>
      <c r="K10" s="10" t="s">
        <v>71</v>
      </c>
      <c r="L10" s="10" t="s">
        <v>71</v>
      </c>
      <c r="M10" s="10" t="s">
        <v>71</v>
      </c>
      <c r="N10" s="10" t="s">
        <v>71</v>
      </c>
      <c r="O10" s="10" t="s">
        <v>71</v>
      </c>
      <c r="P10" s="10" t="s">
        <v>71</v>
      </c>
      <c r="Q10" s="10" t="s">
        <v>71</v>
      </c>
      <c r="R10" s="10" t="s">
        <v>71</v>
      </c>
    </row>
    <row r="11" spans="1:20" ht="30" customHeight="1" x14ac:dyDescent="0.35">
      <c r="A11" s="8" t="s">
        <v>86</v>
      </c>
      <c r="B11" s="9" t="s">
        <v>706</v>
      </c>
      <c r="C11" s="9" t="s">
        <v>88</v>
      </c>
      <c r="D11" s="9" t="s">
        <v>598</v>
      </c>
      <c r="E11" s="9" t="s">
        <v>707</v>
      </c>
      <c r="F11" s="9" t="s">
        <v>89</v>
      </c>
      <c r="G11" s="9" t="s">
        <v>87</v>
      </c>
      <c r="H11" s="9" t="s">
        <v>708</v>
      </c>
      <c r="I11" s="10" t="s">
        <v>71</v>
      </c>
      <c r="J11" s="10" t="s">
        <v>71</v>
      </c>
      <c r="K11" s="10" t="s">
        <v>71</v>
      </c>
      <c r="L11" s="10" t="s">
        <v>71</v>
      </c>
      <c r="M11" s="10" t="s">
        <v>71</v>
      </c>
      <c r="N11" s="10" t="s">
        <v>71</v>
      </c>
      <c r="O11" s="10" t="s">
        <v>71</v>
      </c>
      <c r="P11" s="10" t="s">
        <v>71</v>
      </c>
      <c r="Q11" s="10" t="s">
        <v>71</v>
      </c>
      <c r="R11" s="10" t="s">
        <v>71</v>
      </c>
    </row>
    <row r="12" spans="1:20" ht="30" customHeight="1" x14ac:dyDescent="0.35">
      <c r="A12" s="8" t="s">
        <v>90</v>
      </c>
      <c r="B12" s="9" t="s">
        <v>91</v>
      </c>
      <c r="C12" s="10" t="s">
        <v>709</v>
      </c>
      <c r="D12" s="10" t="s">
        <v>71</v>
      </c>
      <c r="E12" s="10" t="s">
        <v>71</v>
      </c>
      <c r="F12" s="10" t="s">
        <v>71</v>
      </c>
      <c r="G12" s="10" t="s">
        <v>71</v>
      </c>
      <c r="H12" s="10" t="s">
        <v>71</v>
      </c>
      <c r="I12" s="10" t="s">
        <v>71</v>
      </c>
      <c r="J12" s="10" t="s">
        <v>71</v>
      </c>
      <c r="K12" s="10" t="s">
        <v>71</v>
      </c>
      <c r="L12" s="10" t="s">
        <v>71</v>
      </c>
      <c r="M12" s="10" t="s">
        <v>71</v>
      </c>
      <c r="N12" s="10" t="s">
        <v>71</v>
      </c>
      <c r="O12" s="10" t="s">
        <v>71</v>
      </c>
      <c r="P12" s="10" t="s">
        <v>71</v>
      </c>
      <c r="Q12" s="10" t="s">
        <v>71</v>
      </c>
      <c r="R12" s="10" t="s">
        <v>71</v>
      </c>
    </row>
    <row r="13" spans="1:20" ht="30" customHeight="1" x14ac:dyDescent="0.35">
      <c r="A13" s="8" t="s">
        <v>92</v>
      </c>
      <c r="B13" s="9" t="s">
        <v>93</v>
      </c>
      <c r="C13" s="10" t="s">
        <v>71</v>
      </c>
      <c r="D13" s="10" t="s">
        <v>71</v>
      </c>
      <c r="E13" s="10" t="s">
        <v>71</v>
      </c>
      <c r="F13" s="9" t="s">
        <v>71</v>
      </c>
      <c r="G13" s="10" t="s">
        <v>71</v>
      </c>
      <c r="H13" s="10" t="s">
        <v>71</v>
      </c>
      <c r="I13" s="10" t="s">
        <v>71</v>
      </c>
      <c r="J13" s="10" t="s">
        <v>71</v>
      </c>
      <c r="K13" s="10" t="s">
        <v>71</v>
      </c>
      <c r="L13" s="10" t="s">
        <v>71</v>
      </c>
      <c r="M13" s="10" t="s">
        <v>71</v>
      </c>
      <c r="N13" s="10" t="s">
        <v>71</v>
      </c>
      <c r="O13" s="10" t="s">
        <v>71</v>
      </c>
      <c r="P13" s="10" t="s">
        <v>71</v>
      </c>
      <c r="Q13" s="10" t="s">
        <v>71</v>
      </c>
      <c r="R13" s="10" t="s">
        <v>71</v>
      </c>
    </row>
    <row r="14" spans="1:20" ht="30" customHeight="1" x14ac:dyDescent="0.35">
      <c r="A14" s="8" t="s">
        <v>94</v>
      </c>
      <c r="B14" s="9" t="s">
        <v>599</v>
      </c>
      <c r="C14" s="10" t="s">
        <v>71</v>
      </c>
      <c r="D14" s="10" t="s">
        <v>71</v>
      </c>
      <c r="E14" s="10" t="s">
        <v>71</v>
      </c>
      <c r="F14" s="10" t="s">
        <v>71</v>
      </c>
      <c r="G14" s="10" t="s">
        <v>71</v>
      </c>
      <c r="H14" s="10" t="s">
        <v>71</v>
      </c>
      <c r="I14" s="10" t="s">
        <v>71</v>
      </c>
      <c r="J14" s="10" t="s">
        <v>71</v>
      </c>
      <c r="K14" s="10" t="s">
        <v>71</v>
      </c>
      <c r="L14" s="10" t="s">
        <v>475</v>
      </c>
      <c r="M14" s="10" t="s">
        <v>71</v>
      </c>
      <c r="N14" s="10" t="s">
        <v>71</v>
      </c>
      <c r="O14" s="10" t="s">
        <v>71</v>
      </c>
      <c r="P14" s="10" t="s">
        <v>71</v>
      </c>
      <c r="Q14" s="10" t="s">
        <v>71</v>
      </c>
      <c r="R14" s="10" t="s">
        <v>71</v>
      </c>
    </row>
    <row r="15" spans="1:20" ht="30" customHeight="1" x14ac:dyDescent="0.35">
      <c r="A15" s="8" t="s">
        <v>95</v>
      </c>
      <c r="B15" s="9" t="s">
        <v>710</v>
      </c>
      <c r="C15" s="9" t="s">
        <v>600</v>
      </c>
      <c r="D15" s="9" t="s">
        <v>601</v>
      </c>
      <c r="E15" s="9" t="s">
        <v>602</v>
      </c>
      <c r="F15" s="9" t="s">
        <v>603</v>
      </c>
      <c r="G15" s="9" t="s">
        <v>96</v>
      </c>
      <c r="H15" s="9" t="s">
        <v>604</v>
      </c>
      <c r="I15" s="9" t="s">
        <v>98</v>
      </c>
      <c r="J15" s="9" t="s">
        <v>605</v>
      </c>
      <c r="K15" s="9" t="s">
        <v>606</v>
      </c>
      <c r="L15" s="9" t="s">
        <v>97</v>
      </c>
      <c r="M15" s="9" t="s">
        <v>607</v>
      </c>
      <c r="N15" s="9" t="s">
        <v>608</v>
      </c>
      <c r="O15" s="9" t="s">
        <v>476</v>
      </c>
      <c r="P15" s="9" t="s">
        <v>648</v>
      </c>
      <c r="Q15" s="9" t="s">
        <v>610</v>
      </c>
      <c r="R15" s="9" t="s">
        <v>609</v>
      </c>
      <c r="S15" s="10" t="s">
        <v>71</v>
      </c>
      <c r="T15" s="9"/>
    </row>
    <row r="16" spans="1:20" ht="30" customHeight="1" x14ac:dyDescent="0.35">
      <c r="A16" s="8" t="s">
        <v>99</v>
      </c>
      <c r="B16" s="9" t="s">
        <v>611</v>
      </c>
      <c r="C16" s="9" t="s">
        <v>100</v>
      </c>
      <c r="D16" s="9" t="s">
        <v>612</v>
      </c>
      <c r="E16" s="9" t="s">
        <v>613</v>
      </c>
      <c r="F16" s="9" t="s">
        <v>614</v>
      </c>
      <c r="G16" s="9" t="s">
        <v>101</v>
      </c>
      <c r="H16" s="9" t="s">
        <v>102</v>
      </c>
      <c r="I16" s="9" t="s">
        <v>103</v>
      </c>
      <c r="J16" s="9" t="s">
        <v>615</v>
      </c>
      <c r="K16" s="9" t="s">
        <v>616</v>
      </c>
      <c r="L16" s="9" t="s">
        <v>617</v>
      </c>
      <c r="M16" s="90" t="s">
        <v>711</v>
      </c>
      <c r="N16" s="90" t="s">
        <v>712</v>
      </c>
      <c r="O16" s="90" t="s">
        <v>713</v>
      </c>
      <c r="P16" s="9" t="s">
        <v>714</v>
      </c>
      <c r="Q16" s="90" t="s">
        <v>715</v>
      </c>
      <c r="R16" s="9" t="s">
        <v>716</v>
      </c>
      <c r="S16" s="88" t="s">
        <v>724</v>
      </c>
      <c r="T16" s="10" t="s">
        <v>71</v>
      </c>
    </row>
    <row r="17" spans="1:18" ht="30" customHeight="1" x14ac:dyDescent="0.35">
      <c r="A17" s="8" t="s">
        <v>104</v>
      </c>
      <c r="B17" s="9" t="s">
        <v>105</v>
      </c>
      <c r="C17" s="10" t="s">
        <v>71</v>
      </c>
      <c r="D17" s="10" t="s">
        <v>71</v>
      </c>
      <c r="F17" s="10" t="s">
        <v>71</v>
      </c>
      <c r="G17" s="10" t="s">
        <v>71</v>
      </c>
      <c r="H17" s="10" t="s">
        <v>71</v>
      </c>
      <c r="I17" s="10" t="s">
        <v>71</v>
      </c>
      <c r="J17" s="10" t="s">
        <v>71</v>
      </c>
      <c r="K17" s="10" t="s">
        <v>71</v>
      </c>
      <c r="L17" s="10" t="s">
        <v>71</v>
      </c>
      <c r="M17" s="10" t="s">
        <v>71</v>
      </c>
      <c r="N17" s="10" t="s">
        <v>71</v>
      </c>
      <c r="O17" s="10" t="s">
        <v>71</v>
      </c>
      <c r="P17" s="10" t="s">
        <v>71</v>
      </c>
      <c r="Q17" s="10" t="s">
        <v>71</v>
      </c>
      <c r="R17" s="10" t="s">
        <v>71</v>
      </c>
    </row>
    <row r="18" spans="1:18" ht="30" customHeight="1" x14ac:dyDescent="0.35">
      <c r="A18" s="8" t="s">
        <v>106</v>
      </c>
      <c r="B18" s="14" t="s">
        <v>107</v>
      </c>
      <c r="C18" s="9" t="s">
        <v>108</v>
      </c>
      <c r="D18" s="9" t="s">
        <v>618</v>
      </c>
      <c r="E18" s="10" t="s">
        <v>71</v>
      </c>
      <c r="F18" s="10" t="s">
        <v>71</v>
      </c>
      <c r="G18" s="10" t="s">
        <v>71</v>
      </c>
      <c r="H18" s="10" t="s">
        <v>71</v>
      </c>
      <c r="I18" s="10" t="s">
        <v>71</v>
      </c>
      <c r="J18" s="10" t="s">
        <v>71</v>
      </c>
      <c r="K18" s="10" t="s">
        <v>71</v>
      </c>
      <c r="L18" s="10" t="s">
        <v>71</v>
      </c>
      <c r="M18" s="10" t="s">
        <v>71</v>
      </c>
      <c r="N18" s="10" t="s">
        <v>71</v>
      </c>
      <c r="O18" s="10" t="s">
        <v>71</v>
      </c>
      <c r="P18" s="10" t="s">
        <v>71</v>
      </c>
      <c r="Q18" s="10" t="s">
        <v>71</v>
      </c>
      <c r="R18" s="10" t="s">
        <v>71</v>
      </c>
    </row>
    <row r="19" spans="1:18" ht="30" customHeight="1" x14ac:dyDescent="0.35">
      <c r="A19" s="8" t="s">
        <v>109</v>
      </c>
      <c r="B19" s="9" t="s">
        <v>619</v>
      </c>
      <c r="C19" s="9" t="s">
        <v>620</v>
      </c>
      <c r="D19" s="9" t="s">
        <v>621</v>
      </c>
      <c r="E19" s="9" t="s">
        <v>622</v>
      </c>
      <c r="F19" s="10" t="s">
        <v>717</v>
      </c>
      <c r="G19" s="10" t="s">
        <v>71</v>
      </c>
      <c r="H19" s="10" t="s">
        <v>71</v>
      </c>
      <c r="I19" s="10" t="s">
        <v>71</v>
      </c>
      <c r="J19" s="10" t="s">
        <v>71</v>
      </c>
      <c r="K19" s="10" t="s">
        <v>71</v>
      </c>
      <c r="L19" s="10" t="s">
        <v>71</v>
      </c>
      <c r="M19" s="10" t="s">
        <v>71</v>
      </c>
      <c r="N19" s="10" t="s">
        <v>71</v>
      </c>
      <c r="O19" s="10" t="s">
        <v>71</v>
      </c>
      <c r="P19" s="10" t="s">
        <v>71</v>
      </c>
      <c r="Q19" s="10" t="s">
        <v>71</v>
      </c>
      <c r="R19" s="10" t="s">
        <v>71</v>
      </c>
    </row>
    <row r="20" spans="1:18" ht="30" customHeight="1" x14ac:dyDescent="0.35">
      <c r="A20" s="8" t="s">
        <v>110</v>
      </c>
      <c r="B20" s="9" t="s">
        <v>623</v>
      </c>
      <c r="C20" s="90" t="s">
        <v>718</v>
      </c>
      <c r="D20" s="9" t="s">
        <v>719</v>
      </c>
      <c r="E20" s="10" t="s">
        <v>71</v>
      </c>
      <c r="F20" s="10" t="s">
        <v>71</v>
      </c>
      <c r="G20" s="10" t="s">
        <v>71</v>
      </c>
      <c r="H20" s="10" t="s">
        <v>71</v>
      </c>
      <c r="I20" s="10" t="s">
        <v>71</v>
      </c>
      <c r="J20" s="10" t="s">
        <v>71</v>
      </c>
      <c r="K20" s="10" t="s">
        <v>71</v>
      </c>
      <c r="L20" s="10" t="s">
        <v>71</v>
      </c>
      <c r="M20" s="10" t="s">
        <v>71</v>
      </c>
      <c r="N20" s="10" t="s">
        <v>71</v>
      </c>
      <c r="O20" s="10" t="s">
        <v>71</v>
      </c>
      <c r="P20" s="10" t="s">
        <v>71</v>
      </c>
      <c r="Q20" s="10" t="s">
        <v>71</v>
      </c>
      <c r="R20" s="10" t="s">
        <v>71</v>
      </c>
    </row>
    <row r="21" spans="1:18" ht="30" customHeight="1" x14ac:dyDescent="0.35">
      <c r="A21" s="8" t="s">
        <v>111</v>
      </c>
      <c r="B21" s="9" t="s">
        <v>625</v>
      </c>
      <c r="C21" s="10" t="s">
        <v>71</v>
      </c>
      <c r="D21" s="10" t="s">
        <v>71</v>
      </c>
      <c r="E21" s="10" t="s">
        <v>71</v>
      </c>
      <c r="F21" s="10" t="s">
        <v>71</v>
      </c>
      <c r="G21" s="10" t="s">
        <v>71</v>
      </c>
      <c r="H21" s="10" t="s">
        <v>71</v>
      </c>
      <c r="I21" s="10" t="s">
        <v>71</v>
      </c>
      <c r="J21" s="10" t="s">
        <v>71</v>
      </c>
      <c r="K21" s="10" t="s">
        <v>71</v>
      </c>
      <c r="L21" s="10" t="s">
        <v>71</v>
      </c>
      <c r="M21" s="10" t="s">
        <v>71</v>
      </c>
      <c r="N21" s="10" t="s">
        <v>71</v>
      </c>
      <c r="O21" s="10" t="s">
        <v>71</v>
      </c>
      <c r="P21" s="10" t="s">
        <v>71</v>
      </c>
      <c r="Q21" s="10" t="s">
        <v>71</v>
      </c>
      <c r="R21" s="10" t="s">
        <v>71</v>
      </c>
    </row>
    <row r="22" spans="1:18" ht="30" customHeight="1" x14ac:dyDescent="0.35">
      <c r="A22" s="8" t="s">
        <v>112</v>
      </c>
      <c r="B22" s="9" t="s">
        <v>626</v>
      </c>
      <c r="C22" s="9" t="s">
        <v>113</v>
      </c>
      <c r="D22" s="9" t="s">
        <v>114</v>
      </c>
      <c r="E22" s="10" t="s">
        <v>71</v>
      </c>
      <c r="F22" s="10" t="s">
        <v>71</v>
      </c>
      <c r="G22" s="10" t="s">
        <v>71</v>
      </c>
      <c r="H22" s="10" t="s">
        <v>71</v>
      </c>
      <c r="I22" s="10" t="s">
        <v>71</v>
      </c>
      <c r="J22" s="10" t="s">
        <v>71</v>
      </c>
      <c r="K22" s="10" t="s">
        <v>71</v>
      </c>
      <c r="L22" s="10" t="s">
        <v>71</v>
      </c>
      <c r="M22" s="10" t="s">
        <v>71</v>
      </c>
      <c r="N22" s="10" t="s">
        <v>71</v>
      </c>
      <c r="O22" s="10" t="s">
        <v>71</v>
      </c>
      <c r="P22" s="10" t="s">
        <v>71</v>
      </c>
      <c r="Q22" s="10" t="s">
        <v>71</v>
      </c>
      <c r="R22" s="10" t="s">
        <v>71</v>
      </c>
    </row>
    <row r="23" spans="1:18" ht="30" customHeight="1" x14ac:dyDescent="0.35">
      <c r="A23" s="8" t="s">
        <v>115</v>
      </c>
      <c r="B23" s="9" t="s">
        <v>116</v>
      </c>
      <c r="C23" s="10" t="s">
        <v>71</v>
      </c>
      <c r="D23" s="10" t="s">
        <v>71</v>
      </c>
      <c r="E23" s="10" t="s">
        <v>71</v>
      </c>
      <c r="F23" s="10" t="s">
        <v>71</v>
      </c>
      <c r="G23" s="10" t="s">
        <v>71</v>
      </c>
      <c r="H23" s="10" t="s">
        <v>71</v>
      </c>
      <c r="I23" s="10" t="s">
        <v>71</v>
      </c>
      <c r="J23" s="10" t="s">
        <v>71</v>
      </c>
      <c r="K23" s="10" t="s">
        <v>71</v>
      </c>
      <c r="L23" s="10" t="s">
        <v>71</v>
      </c>
      <c r="M23" s="10" t="s">
        <v>71</v>
      </c>
      <c r="N23" s="10" t="s">
        <v>71</v>
      </c>
      <c r="O23" s="10" t="s">
        <v>71</v>
      </c>
      <c r="P23" s="10" t="s">
        <v>71</v>
      </c>
      <c r="Q23" s="10" t="s">
        <v>71</v>
      </c>
      <c r="R23" s="10" t="s">
        <v>71</v>
      </c>
    </row>
    <row r="24" spans="1:18" ht="30" customHeight="1" x14ac:dyDescent="0.35">
      <c r="A24" s="8" t="s">
        <v>117</v>
      </c>
      <c r="B24" s="9" t="s">
        <v>627</v>
      </c>
      <c r="C24" s="10" t="s">
        <v>71</v>
      </c>
      <c r="D24" s="10" t="s">
        <v>71</v>
      </c>
      <c r="E24" s="10" t="s">
        <v>71</v>
      </c>
      <c r="F24" s="10" t="s">
        <v>71</v>
      </c>
      <c r="G24" s="10" t="s">
        <v>71</v>
      </c>
      <c r="H24" s="10" t="s">
        <v>71</v>
      </c>
      <c r="I24" s="10" t="s">
        <v>71</v>
      </c>
      <c r="J24" s="10" t="s">
        <v>71</v>
      </c>
      <c r="K24" s="10" t="s">
        <v>71</v>
      </c>
      <c r="L24" s="10" t="s">
        <v>71</v>
      </c>
      <c r="M24" s="10" t="s">
        <v>71</v>
      </c>
      <c r="N24" s="10" t="s">
        <v>71</v>
      </c>
      <c r="O24" s="10" t="s">
        <v>71</v>
      </c>
      <c r="P24" s="10" t="s">
        <v>71</v>
      </c>
      <c r="Q24" s="10" t="s">
        <v>71</v>
      </c>
      <c r="R24" s="10" t="s">
        <v>71</v>
      </c>
    </row>
    <row r="25" spans="1:18" ht="30" customHeight="1" x14ac:dyDescent="0.35">
      <c r="A25" s="8" t="s">
        <v>118</v>
      </c>
      <c r="B25" s="9" t="s">
        <v>119</v>
      </c>
      <c r="C25" s="9" t="s">
        <v>120</v>
      </c>
      <c r="D25" s="9" t="s">
        <v>121</v>
      </c>
      <c r="E25" s="10" t="s">
        <v>71</v>
      </c>
      <c r="F25" s="10" t="s">
        <v>71</v>
      </c>
      <c r="G25" s="10" t="s">
        <v>71</v>
      </c>
      <c r="H25" s="10" t="s">
        <v>71</v>
      </c>
      <c r="I25" s="10" t="s">
        <v>71</v>
      </c>
      <c r="J25" s="10" t="s">
        <v>71</v>
      </c>
      <c r="K25" s="10" t="s">
        <v>71</v>
      </c>
      <c r="L25" s="10" t="s">
        <v>71</v>
      </c>
      <c r="M25" s="10" t="s">
        <v>71</v>
      </c>
      <c r="N25" s="10" t="s">
        <v>71</v>
      </c>
      <c r="O25" s="10" t="s">
        <v>71</v>
      </c>
      <c r="P25" s="10" t="s">
        <v>71</v>
      </c>
      <c r="Q25" s="10" t="s">
        <v>71</v>
      </c>
      <c r="R25" s="10" t="s">
        <v>71</v>
      </c>
    </row>
    <row r="26" spans="1:18" ht="30" customHeight="1" x14ac:dyDescent="0.35">
      <c r="A26" s="8" t="s">
        <v>122</v>
      </c>
      <c r="B26" s="9" t="s">
        <v>123</v>
      </c>
      <c r="C26" s="10" t="s">
        <v>71</v>
      </c>
      <c r="D26" s="10" t="s">
        <v>71</v>
      </c>
      <c r="E26" s="10" t="s">
        <v>71</v>
      </c>
      <c r="F26" s="10" t="s">
        <v>71</v>
      </c>
      <c r="G26" s="10" t="s">
        <v>71</v>
      </c>
      <c r="H26" s="10" t="s">
        <v>71</v>
      </c>
      <c r="I26" s="10" t="s">
        <v>71</v>
      </c>
      <c r="J26" s="10" t="s">
        <v>71</v>
      </c>
      <c r="K26" s="10" t="s">
        <v>71</v>
      </c>
      <c r="L26" s="10" t="s">
        <v>71</v>
      </c>
      <c r="M26" s="10" t="s">
        <v>71</v>
      </c>
      <c r="N26" s="10" t="s">
        <v>71</v>
      </c>
      <c r="O26" s="10" t="s">
        <v>71</v>
      </c>
      <c r="P26" s="10" t="s">
        <v>71</v>
      </c>
      <c r="Q26" s="10" t="s">
        <v>71</v>
      </c>
      <c r="R26" s="10" t="s">
        <v>71</v>
      </c>
    </row>
    <row r="27" spans="1:18" ht="30" customHeight="1" x14ac:dyDescent="0.35">
      <c r="A27" s="8" t="s">
        <v>124</v>
      </c>
      <c r="B27" s="9" t="s">
        <v>628</v>
      </c>
      <c r="C27" s="13" t="s">
        <v>508</v>
      </c>
      <c r="D27" s="13" t="s">
        <v>125</v>
      </c>
      <c r="E27" s="10" t="s">
        <v>71</v>
      </c>
      <c r="F27" s="10" t="s">
        <v>71</v>
      </c>
      <c r="G27" s="10" t="s">
        <v>71</v>
      </c>
      <c r="H27" s="10" t="s">
        <v>71</v>
      </c>
      <c r="I27" s="10" t="s">
        <v>71</v>
      </c>
      <c r="J27" s="10" t="s">
        <v>71</v>
      </c>
      <c r="K27" s="10" t="s">
        <v>71</v>
      </c>
      <c r="L27" s="10" t="s">
        <v>71</v>
      </c>
      <c r="M27" s="10" t="s">
        <v>71</v>
      </c>
      <c r="N27" s="10" t="s">
        <v>71</v>
      </c>
      <c r="O27" s="10" t="s">
        <v>71</v>
      </c>
      <c r="P27" s="10" t="s">
        <v>71</v>
      </c>
      <c r="Q27" s="10" t="s">
        <v>71</v>
      </c>
      <c r="R27" s="10" t="s">
        <v>71</v>
      </c>
    </row>
    <row r="28" spans="1:18" ht="30" customHeight="1" x14ac:dyDescent="0.35">
      <c r="A28" s="8" t="s">
        <v>126</v>
      </c>
      <c r="B28" s="9" t="s">
        <v>629</v>
      </c>
      <c r="C28" s="9" t="s">
        <v>630</v>
      </c>
      <c r="D28" s="9" t="s">
        <v>631</v>
      </c>
      <c r="E28" s="10" t="s">
        <v>71</v>
      </c>
      <c r="F28" s="10" t="s">
        <v>71</v>
      </c>
      <c r="G28" s="10" t="s">
        <v>71</v>
      </c>
      <c r="H28" s="10" t="s">
        <v>71</v>
      </c>
      <c r="I28" s="10" t="s">
        <v>71</v>
      </c>
      <c r="J28" s="10" t="s">
        <v>71</v>
      </c>
      <c r="K28" s="10" t="s">
        <v>71</v>
      </c>
      <c r="L28" s="10" t="s">
        <v>71</v>
      </c>
      <c r="M28" s="10" t="s">
        <v>71</v>
      </c>
      <c r="N28" s="10" t="s">
        <v>71</v>
      </c>
      <c r="O28" s="10" t="s">
        <v>71</v>
      </c>
      <c r="P28" s="10" t="s">
        <v>71</v>
      </c>
      <c r="Q28" s="10" t="s">
        <v>71</v>
      </c>
      <c r="R28" s="10" t="s">
        <v>71</v>
      </c>
    </row>
    <row r="29" spans="1:18" ht="30" customHeight="1" x14ac:dyDescent="0.35">
      <c r="A29" s="8" t="s">
        <v>127</v>
      </c>
      <c r="B29" s="9" t="s">
        <v>634</v>
      </c>
      <c r="C29" s="9" t="s">
        <v>632</v>
      </c>
      <c r="D29" s="13" t="s">
        <v>633</v>
      </c>
      <c r="E29" s="10" t="s">
        <v>71</v>
      </c>
      <c r="F29" s="10" t="s">
        <v>71</v>
      </c>
      <c r="G29" s="10" t="s">
        <v>71</v>
      </c>
      <c r="H29" s="10" t="s">
        <v>71</v>
      </c>
      <c r="I29" s="10" t="s">
        <v>71</v>
      </c>
      <c r="J29" s="10" t="s">
        <v>71</v>
      </c>
      <c r="K29" s="10" t="s">
        <v>71</v>
      </c>
      <c r="L29" s="10" t="s">
        <v>71</v>
      </c>
      <c r="M29" s="10" t="s">
        <v>71</v>
      </c>
      <c r="N29" s="10" t="s">
        <v>71</v>
      </c>
      <c r="O29" s="10" t="s">
        <v>71</v>
      </c>
      <c r="P29" s="10" t="s">
        <v>71</v>
      </c>
      <c r="Q29" s="10" t="s">
        <v>71</v>
      </c>
      <c r="R29" s="10" t="s">
        <v>71</v>
      </c>
    </row>
    <row r="30" spans="1:18" ht="30" customHeight="1" x14ac:dyDescent="0.35">
      <c r="A30" s="8" t="s">
        <v>128</v>
      </c>
      <c r="B30" s="9" t="s">
        <v>624</v>
      </c>
      <c r="C30" s="10" t="s">
        <v>720</v>
      </c>
      <c r="D30" s="10" t="s">
        <v>71</v>
      </c>
      <c r="E30" s="10" t="s">
        <v>71</v>
      </c>
      <c r="F30" s="10" t="s">
        <v>71</v>
      </c>
      <c r="G30" s="10" t="s">
        <v>71</v>
      </c>
      <c r="H30" s="10" t="s">
        <v>71</v>
      </c>
      <c r="I30" s="10" t="s">
        <v>71</v>
      </c>
      <c r="J30" s="10" t="s">
        <v>71</v>
      </c>
      <c r="K30" s="10" t="s">
        <v>71</v>
      </c>
      <c r="L30" s="10" t="s">
        <v>71</v>
      </c>
      <c r="M30" s="10" t="s">
        <v>71</v>
      </c>
      <c r="N30" s="10" t="s">
        <v>71</v>
      </c>
      <c r="O30" s="10" t="s">
        <v>71</v>
      </c>
      <c r="P30" s="10" t="s">
        <v>71</v>
      </c>
      <c r="Q30" s="10" t="s">
        <v>71</v>
      </c>
      <c r="R30" s="10" t="s">
        <v>71</v>
      </c>
    </row>
    <row r="31" spans="1:18" ht="30" customHeight="1" x14ac:dyDescent="0.35">
      <c r="A31" s="8" t="s">
        <v>129</v>
      </c>
      <c r="B31" s="13" t="s">
        <v>635</v>
      </c>
      <c r="C31" s="13" t="s">
        <v>132</v>
      </c>
      <c r="D31" s="9" t="s">
        <v>131</v>
      </c>
      <c r="E31" s="9" t="s">
        <v>636</v>
      </c>
      <c r="F31" s="9" t="s">
        <v>637</v>
      </c>
      <c r="G31" s="9" t="s">
        <v>638</v>
      </c>
      <c r="H31" s="9" t="s">
        <v>639</v>
      </c>
      <c r="I31" s="9" t="s">
        <v>640</v>
      </c>
      <c r="J31" s="9" t="s">
        <v>130</v>
      </c>
      <c r="K31" s="9" t="s">
        <v>641</v>
      </c>
      <c r="L31" s="9" t="s">
        <v>642</v>
      </c>
      <c r="M31" s="15" t="s">
        <v>643</v>
      </c>
      <c r="N31" s="89" t="s">
        <v>725</v>
      </c>
      <c r="O31" s="89" t="s">
        <v>726</v>
      </c>
      <c r="P31" s="10" t="s">
        <v>71</v>
      </c>
      <c r="Q31" s="10" t="s">
        <v>71</v>
      </c>
      <c r="R31" s="10" t="s">
        <v>71</v>
      </c>
    </row>
    <row r="32" spans="1:18" ht="30" customHeight="1" x14ac:dyDescent="0.35">
      <c r="A32" s="8" t="s">
        <v>133</v>
      </c>
      <c r="B32" s="9" t="s">
        <v>644</v>
      </c>
      <c r="C32" s="9" t="s">
        <v>645</v>
      </c>
      <c r="D32" s="9" t="s">
        <v>646</v>
      </c>
      <c r="E32" s="9" t="s">
        <v>647</v>
      </c>
      <c r="F32" s="10" t="s">
        <v>71</v>
      </c>
      <c r="G32" s="10" t="s">
        <v>71</v>
      </c>
      <c r="H32" s="10" t="s">
        <v>71</v>
      </c>
      <c r="I32" s="10" t="s">
        <v>71</v>
      </c>
      <c r="J32" s="10" t="s">
        <v>71</v>
      </c>
      <c r="K32" s="10" t="s">
        <v>71</v>
      </c>
      <c r="L32" s="10" t="s">
        <v>71</v>
      </c>
      <c r="M32" s="10" t="s">
        <v>71</v>
      </c>
      <c r="N32" s="10" t="s">
        <v>71</v>
      </c>
      <c r="O32" s="10" t="s">
        <v>71</v>
      </c>
      <c r="P32" s="10" t="s">
        <v>71</v>
      </c>
      <c r="Q32" s="10" t="s">
        <v>71</v>
      </c>
      <c r="R32" s="10" t="s">
        <v>71</v>
      </c>
    </row>
    <row r="33" spans="1:1" ht="18" customHeight="1" x14ac:dyDescent="0.35">
      <c r="A33" s="16"/>
    </row>
    <row r="34" spans="1:1" ht="18" customHeight="1" x14ac:dyDescent="0.35">
      <c r="A34" s="16"/>
    </row>
    <row r="35" spans="1:1" ht="18" customHeight="1" x14ac:dyDescent="0.35">
      <c r="A35" s="16"/>
    </row>
    <row r="36" spans="1:1" ht="18" customHeight="1" x14ac:dyDescent="0.35">
      <c r="A36" s="16"/>
    </row>
    <row r="37" spans="1:1" ht="18" customHeight="1" x14ac:dyDescent="0.35">
      <c r="A37" s="16"/>
    </row>
    <row r="38" spans="1:1" ht="18" customHeight="1" x14ac:dyDescent="0.35">
      <c r="A38" s="16"/>
    </row>
    <row r="39" spans="1:1" ht="18" customHeight="1" x14ac:dyDescent="0.35">
      <c r="A39" s="16"/>
    </row>
    <row r="40" spans="1:1" ht="18" customHeight="1" x14ac:dyDescent="0.35">
      <c r="A40" s="16"/>
    </row>
    <row r="41" spans="1:1" ht="18" customHeight="1" x14ac:dyDescent="0.35"/>
    <row r="42" spans="1:1" ht="18" customHeight="1" x14ac:dyDescent="0.35"/>
    <row r="43" spans="1:1" ht="18" customHeight="1" x14ac:dyDescent="0.35"/>
    <row r="44" spans="1:1" ht="18" customHeight="1" x14ac:dyDescent="0.35"/>
    <row r="45" spans="1:1" ht="18" customHeight="1" x14ac:dyDescent="0.35"/>
    <row r="46" spans="1:1" ht="18" customHeight="1" x14ac:dyDescent="0.35"/>
    <row r="47" spans="1:1" ht="18" customHeight="1" x14ac:dyDescent="0.35"/>
    <row r="48" spans="1:1"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39"/>
  <pageMargins left="0.7" right="0.7" top="0.75" bottom="0.75"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E17" sqref="E17:L17"/>
    </sheetView>
  </sheetViews>
  <sheetFormatPr defaultColWidth="14.453125" defaultRowHeight="15" customHeight="1" x14ac:dyDescent="0.35"/>
  <cols>
    <col min="1" max="26" width="8.6328125" customWidth="1"/>
  </cols>
  <sheetData>
    <row r="1" spans="1:4" ht="18" customHeight="1" x14ac:dyDescent="0.35">
      <c r="A1" s="7" t="s">
        <v>134</v>
      </c>
      <c r="B1" s="7" t="s">
        <v>135</v>
      </c>
      <c r="C1" s="7" t="s">
        <v>55</v>
      </c>
      <c r="D1" s="7" t="s">
        <v>136</v>
      </c>
    </row>
    <row r="2" spans="1:4" ht="18" customHeight="1" x14ac:dyDescent="0.35">
      <c r="A2" s="7" t="s">
        <v>17</v>
      </c>
      <c r="B2" s="7" t="s">
        <v>3</v>
      </c>
      <c r="D2" s="7" t="s">
        <v>3</v>
      </c>
    </row>
    <row r="3" spans="1:4" ht="18" customHeight="1" x14ac:dyDescent="0.35">
      <c r="A3" s="7" t="s">
        <v>137</v>
      </c>
      <c r="B3" s="7" t="s">
        <v>138</v>
      </c>
      <c r="D3" s="7" t="s">
        <v>139</v>
      </c>
    </row>
    <row r="4" spans="1:4" ht="18" customHeight="1" x14ac:dyDescent="0.35">
      <c r="A4" s="7" t="s">
        <v>140</v>
      </c>
      <c r="B4" s="7" t="s">
        <v>141</v>
      </c>
      <c r="D4" s="7" t="s">
        <v>142</v>
      </c>
    </row>
    <row r="5" spans="1:4" ht="18" customHeight="1" x14ac:dyDescent="0.35">
      <c r="D5" s="7" t="s">
        <v>143</v>
      </c>
    </row>
    <row r="6" spans="1:4" ht="18" customHeight="1" x14ac:dyDescent="0.35">
      <c r="D6" s="7" t="s">
        <v>144</v>
      </c>
    </row>
    <row r="7" spans="1:4" ht="18" customHeight="1" x14ac:dyDescent="0.35">
      <c r="D7" s="7" t="s">
        <v>145</v>
      </c>
    </row>
    <row r="8" spans="1:4" ht="18" customHeight="1" x14ac:dyDescent="0.35">
      <c r="D8" s="7" t="s">
        <v>146</v>
      </c>
    </row>
    <row r="9" spans="1:4" ht="18" customHeight="1" x14ac:dyDescent="0.35">
      <c r="D9" s="7" t="s">
        <v>147</v>
      </c>
    </row>
    <row r="10" spans="1:4" ht="18" customHeight="1" x14ac:dyDescent="0.35">
      <c r="D10" s="7" t="s">
        <v>148</v>
      </c>
    </row>
    <row r="11" spans="1:4" ht="18" customHeight="1" x14ac:dyDescent="0.35">
      <c r="D11" s="7" t="s">
        <v>72</v>
      </c>
    </row>
    <row r="12" spans="1:4" ht="18" customHeight="1" x14ac:dyDescent="0.35">
      <c r="D12" s="7" t="s">
        <v>149</v>
      </c>
    </row>
    <row r="13" spans="1:4" ht="18" customHeight="1" x14ac:dyDescent="0.35">
      <c r="D13" s="7" t="s">
        <v>150</v>
      </c>
    </row>
    <row r="14" spans="1:4" ht="18" customHeight="1" x14ac:dyDescent="0.35">
      <c r="D14" s="7" t="s">
        <v>73</v>
      </c>
    </row>
    <row r="15" spans="1:4" ht="18" customHeight="1" x14ac:dyDescent="0.35">
      <c r="D15" s="7" t="s">
        <v>75</v>
      </c>
    </row>
    <row r="16" spans="1:4" ht="18" customHeight="1" x14ac:dyDescent="0.35">
      <c r="D16" s="7" t="s">
        <v>151</v>
      </c>
    </row>
    <row r="17" spans="4:4" ht="18" customHeight="1" x14ac:dyDescent="0.35">
      <c r="D17" s="7" t="s">
        <v>152</v>
      </c>
    </row>
    <row r="18" spans="4:4" ht="18" customHeight="1" x14ac:dyDescent="0.35">
      <c r="D18" s="7" t="s">
        <v>153</v>
      </c>
    </row>
    <row r="19" spans="4:4" ht="18" customHeight="1" x14ac:dyDescent="0.35">
      <c r="D19" s="7" t="s">
        <v>154</v>
      </c>
    </row>
    <row r="20" spans="4:4" ht="18" customHeight="1" x14ac:dyDescent="0.35">
      <c r="D20" s="7" t="s">
        <v>155</v>
      </c>
    </row>
    <row r="21" spans="4:4" ht="18" customHeight="1" x14ac:dyDescent="0.35">
      <c r="D21" s="7" t="s">
        <v>156</v>
      </c>
    </row>
    <row r="22" spans="4:4" ht="18" customHeight="1" x14ac:dyDescent="0.35">
      <c r="D22" s="7" t="s">
        <v>76</v>
      </c>
    </row>
    <row r="23" spans="4:4" ht="18" customHeight="1" x14ac:dyDescent="0.35">
      <c r="D23" s="7" t="s">
        <v>157</v>
      </c>
    </row>
    <row r="24" spans="4:4" ht="18" customHeight="1" x14ac:dyDescent="0.35">
      <c r="D24" s="7" t="s">
        <v>158</v>
      </c>
    </row>
    <row r="25" spans="4:4" ht="18" customHeight="1" x14ac:dyDescent="0.35">
      <c r="D25" s="7" t="s">
        <v>159</v>
      </c>
    </row>
    <row r="26" spans="4:4" ht="18" customHeight="1" x14ac:dyDescent="0.35">
      <c r="D26" s="7" t="s">
        <v>160</v>
      </c>
    </row>
    <row r="27" spans="4:4" ht="18" customHeight="1" x14ac:dyDescent="0.35">
      <c r="D27" s="7" t="s">
        <v>161</v>
      </c>
    </row>
    <row r="28" spans="4:4" ht="18" customHeight="1" x14ac:dyDescent="0.35">
      <c r="D28" s="7" t="s">
        <v>162</v>
      </c>
    </row>
    <row r="29" spans="4:4" ht="18" customHeight="1" x14ac:dyDescent="0.35">
      <c r="D29" s="7" t="s">
        <v>163</v>
      </c>
    </row>
    <row r="30" spans="4:4" ht="18" customHeight="1" x14ac:dyDescent="0.35">
      <c r="D30" s="7" t="s">
        <v>78</v>
      </c>
    </row>
    <row r="31" spans="4:4" ht="18" customHeight="1" x14ac:dyDescent="0.35">
      <c r="D31" s="7" t="s">
        <v>164</v>
      </c>
    </row>
    <row r="32" spans="4:4" ht="18" customHeight="1" x14ac:dyDescent="0.35">
      <c r="D32" s="7" t="s">
        <v>165</v>
      </c>
    </row>
    <row r="33" spans="4:4" ht="18" customHeight="1" x14ac:dyDescent="0.35">
      <c r="D33" s="7" t="s">
        <v>166</v>
      </c>
    </row>
    <row r="34" spans="4:4" ht="18" customHeight="1" x14ac:dyDescent="0.35">
      <c r="D34" s="7" t="s">
        <v>167</v>
      </c>
    </row>
    <row r="35" spans="4:4" ht="18" customHeight="1" x14ac:dyDescent="0.35">
      <c r="D35" s="7" t="s">
        <v>168</v>
      </c>
    </row>
    <row r="36" spans="4:4" ht="18" customHeight="1" x14ac:dyDescent="0.35">
      <c r="D36" s="7" t="s">
        <v>169</v>
      </c>
    </row>
    <row r="37" spans="4:4" ht="18" customHeight="1" x14ac:dyDescent="0.35">
      <c r="D37" s="7" t="s">
        <v>170</v>
      </c>
    </row>
    <row r="38" spans="4:4" ht="18" customHeight="1" x14ac:dyDescent="0.35">
      <c r="D38" s="7" t="s">
        <v>171</v>
      </c>
    </row>
    <row r="39" spans="4:4" ht="18" customHeight="1" x14ac:dyDescent="0.35">
      <c r="D39" s="7" t="s">
        <v>80</v>
      </c>
    </row>
    <row r="40" spans="4:4" ht="18" customHeight="1" x14ac:dyDescent="0.35">
      <c r="D40" s="7" t="s">
        <v>172</v>
      </c>
    </row>
    <row r="41" spans="4:4" ht="18" customHeight="1" x14ac:dyDescent="0.35">
      <c r="D41" s="7" t="s">
        <v>173</v>
      </c>
    </row>
    <row r="42" spans="4:4" ht="18" customHeight="1" x14ac:dyDescent="0.35">
      <c r="D42" s="7" t="s">
        <v>174</v>
      </c>
    </row>
    <row r="43" spans="4:4" ht="18" customHeight="1" x14ac:dyDescent="0.35">
      <c r="D43" s="7" t="s">
        <v>175</v>
      </c>
    </row>
    <row r="44" spans="4:4" ht="18" customHeight="1" x14ac:dyDescent="0.35">
      <c r="D44" s="7" t="s">
        <v>176</v>
      </c>
    </row>
    <row r="45" spans="4:4" ht="18" customHeight="1" x14ac:dyDescent="0.35">
      <c r="D45" s="7" t="s">
        <v>84</v>
      </c>
    </row>
    <row r="46" spans="4:4" ht="18" customHeight="1" x14ac:dyDescent="0.35">
      <c r="D46" s="7" t="s">
        <v>86</v>
      </c>
    </row>
    <row r="47" spans="4:4" ht="18" customHeight="1" x14ac:dyDescent="0.35">
      <c r="D47" s="7" t="s">
        <v>177</v>
      </c>
    </row>
    <row r="48" spans="4:4" ht="18" customHeight="1" x14ac:dyDescent="0.35">
      <c r="D48" s="7" t="s">
        <v>178</v>
      </c>
    </row>
    <row r="49" spans="4:4" ht="18" customHeight="1" x14ac:dyDescent="0.35">
      <c r="D49" s="7" t="s">
        <v>179</v>
      </c>
    </row>
    <row r="50" spans="4:4" ht="18" customHeight="1" x14ac:dyDescent="0.35">
      <c r="D50" s="7" t="s">
        <v>180</v>
      </c>
    </row>
    <row r="51" spans="4:4" ht="18" customHeight="1" x14ac:dyDescent="0.35">
      <c r="D51" s="7" t="s">
        <v>181</v>
      </c>
    </row>
    <row r="52" spans="4:4" ht="18" customHeight="1" x14ac:dyDescent="0.35">
      <c r="D52" s="7" t="s">
        <v>182</v>
      </c>
    </row>
    <row r="53" spans="4:4" ht="18" customHeight="1" x14ac:dyDescent="0.35">
      <c r="D53" s="7" t="s">
        <v>183</v>
      </c>
    </row>
    <row r="54" spans="4:4" ht="18" customHeight="1" x14ac:dyDescent="0.35">
      <c r="D54" s="7" t="s">
        <v>184</v>
      </c>
    </row>
    <row r="55" spans="4:4" ht="18" customHeight="1" x14ac:dyDescent="0.35">
      <c r="D55" s="7" t="s">
        <v>185</v>
      </c>
    </row>
    <row r="56" spans="4:4" ht="18" customHeight="1" x14ac:dyDescent="0.35">
      <c r="D56" s="7" t="s">
        <v>186</v>
      </c>
    </row>
    <row r="57" spans="4:4" ht="18" customHeight="1" x14ac:dyDescent="0.35">
      <c r="D57" s="7" t="s">
        <v>187</v>
      </c>
    </row>
    <row r="58" spans="4:4" ht="18" customHeight="1" x14ac:dyDescent="0.35">
      <c r="D58" s="7" t="s">
        <v>188</v>
      </c>
    </row>
    <row r="59" spans="4:4" ht="18" customHeight="1" x14ac:dyDescent="0.35">
      <c r="D59" s="7" t="s">
        <v>189</v>
      </c>
    </row>
    <row r="60" spans="4:4" ht="18" customHeight="1" x14ac:dyDescent="0.35">
      <c r="D60" s="7" t="s">
        <v>190</v>
      </c>
    </row>
    <row r="61" spans="4:4" ht="18" customHeight="1" x14ac:dyDescent="0.35">
      <c r="D61" s="7" t="s">
        <v>191</v>
      </c>
    </row>
    <row r="62" spans="4:4" ht="18" customHeight="1" x14ac:dyDescent="0.35">
      <c r="D62" s="7" t="s">
        <v>192</v>
      </c>
    </row>
    <row r="63" spans="4:4" ht="18" customHeight="1" x14ac:dyDescent="0.35">
      <c r="D63" s="7" t="s">
        <v>193</v>
      </c>
    </row>
    <row r="64" spans="4:4" ht="18" customHeight="1" x14ac:dyDescent="0.35">
      <c r="D64" s="7" t="s">
        <v>194</v>
      </c>
    </row>
    <row r="65" spans="4:4" ht="18" customHeight="1" x14ac:dyDescent="0.35">
      <c r="D65" s="7" t="s">
        <v>92</v>
      </c>
    </row>
    <row r="66" spans="4:4" ht="18" customHeight="1" x14ac:dyDescent="0.35">
      <c r="D66" s="7" t="s">
        <v>195</v>
      </c>
    </row>
    <row r="67" spans="4:4" ht="18" customHeight="1" x14ac:dyDescent="0.35">
      <c r="D67" s="7" t="s">
        <v>196</v>
      </c>
    </row>
    <row r="68" spans="4:4" ht="18" customHeight="1" x14ac:dyDescent="0.35">
      <c r="D68" s="7" t="s">
        <v>197</v>
      </c>
    </row>
    <row r="69" spans="4:4" ht="18" customHeight="1" x14ac:dyDescent="0.35">
      <c r="D69" s="7" t="s">
        <v>198</v>
      </c>
    </row>
    <row r="70" spans="4:4" ht="18" customHeight="1" x14ac:dyDescent="0.35">
      <c r="D70" s="7" t="s">
        <v>199</v>
      </c>
    </row>
    <row r="71" spans="4:4" ht="18" customHeight="1" x14ac:dyDescent="0.35">
      <c r="D71" s="7" t="s">
        <v>200</v>
      </c>
    </row>
    <row r="72" spans="4:4" ht="18" customHeight="1" x14ac:dyDescent="0.35">
      <c r="D72" s="7" t="s">
        <v>201</v>
      </c>
    </row>
    <row r="73" spans="4:4" ht="18" customHeight="1" x14ac:dyDescent="0.35">
      <c r="D73" s="7" t="s">
        <v>202</v>
      </c>
    </row>
    <row r="74" spans="4:4" ht="18" customHeight="1" x14ac:dyDescent="0.35">
      <c r="D74" s="7" t="s">
        <v>203</v>
      </c>
    </row>
    <row r="75" spans="4:4" ht="18" customHeight="1" x14ac:dyDescent="0.35">
      <c r="D75" s="7" t="s">
        <v>94</v>
      </c>
    </row>
    <row r="76" spans="4:4" ht="18" customHeight="1" x14ac:dyDescent="0.35">
      <c r="D76" s="7" t="s">
        <v>95</v>
      </c>
    </row>
    <row r="77" spans="4:4" ht="18" customHeight="1" x14ac:dyDescent="0.35">
      <c r="D77" s="7" t="s">
        <v>204</v>
      </c>
    </row>
    <row r="78" spans="4:4" ht="18" customHeight="1" x14ac:dyDescent="0.35">
      <c r="D78" s="7" t="s">
        <v>205</v>
      </c>
    </row>
    <row r="79" spans="4:4" ht="18" customHeight="1" x14ac:dyDescent="0.35">
      <c r="D79" s="7" t="s">
        <v>206</v>
      </c>
    </row>
    <row r="80" spans="4:4" ht="18" customHeight="1" x14ac:dyDescent="0.35">
      <c r="D80" s="7" t="s">
        <v>207</v>
      </c>
    </row>
    <row r="81" spans="4:4" ht="18" customHeight="1" x14ac:dyDescent="0.35">
      <c r="D81" s="7" t="s">
        <v>208</v>
      </c>
    </row>
    <row r="82" spans="4:4" ht="18" customHeight="1" x14ac:dyDescent="0.35">
      <c r="D82" s="7" t="s">
        <v>99</v>
      </c>
    </row>
    <row r="83" spans="4:4" ht="18" customHeight="1" x14ac:dyDescent="0.35">
      <c r="D83" s="7" t="s">
        <v>209</v>
      </c>
    </row>
    <row r="84" spans="4:4" ht="18" customHeight="1" x14ac:dyDescent="0.35">
      <c r="D84" s="7" t="s">
        <v>210</v>
      </c>
    </row>
    <row r="85" spans="4:4" ht="18" customHeight="1" x14ac:dyDescent="0.35">
      <c r="D85" s="7" t="s">
        <v>211</v>
      </c>
    </row>
    <row r="86" spans="4:4" ht="18" customHeight="1" x14ac:dyDescent="0.35">
      <c r="D86" s="7" t="s">
        <v>212</v>
      </c>
    </row>
    <row r="87" spans="4:4" ht="18" customHeight="1" x14ac:dyDescent="0.35">
      <c r="D87" s="7" t="s">
        <v>213</v>
      </c>
    </row>
    <row r="88" spans="4:4" ht="18" customHeight="1" x14ac:dyDescent="0.35">
      <c r="D88" s="7" t="s">
        <v>214</v>
      </c>
    </row>
    <row r="89" spans="4:4" ht="18" customHeight="1" x14ac:dyDescent="0.35">
      <c r="D89" s="7" t="s">
        <v>215</v>
      </c>
    </row>
    <row r="90" spans="4:4" ht="18" customHeight="1" x14ac:dyDescent="0.35">
      <c r="D90" s="7" t="s">
        <v>216</v>
      </c>
    </row>
    <row r="91" spans="4:4" ht="18" customHeight="1" x14ac:dyDescent="0.35">
      <c r="D91" s="7" t="s">
        <v>217</v>
      </c>
    </row>
    <row r="92" spans="4:4" ht="18" customHeight="1" x14ac:dyDescent="0.35">
      <c r="D92" s="7" t="s">
        <v>218</v>
      </c>
    </row>
    <row r="93" spans="4:4" ht="18" customHeight="1" x14ac:dyDescent="0.35">
      <c r="D93" s="7" t="s">
        <v>219</v>
      </c>
    </row>
    <row r="94" spans="4:4" ht="18" customHeight="1" x14ac:dyDescent="0.35">
      <c r="D94" s="7" t="s">
        <v>220</v>
      </c>
    </row>
    <row r="95" spans="4:4" ht="18" customHeight="1" x14ac:dyDescent="0.35">
      <c r="D95" s="7" t="s">
        <v>221</v>
      </c>
    </row>
    <row r="96" spans="4:4" ht="18" customHeight="1" x14ac:dyDescent="0.35">
      <c r="D96" s="7" t="s">
        <v>222</v>
      </c>
    </row>
    <row r="97" spans="4:4" ht="18" customHeight="1" x14ac:dyDescent="0.35">
      <c r="D97" s="7" t="s">
        <v>223</v>
      </c>
    </row>
    <row r="98" spans="4:4" ht="18" customHeight="1" x14ac:dyDescent="0.35">
      <c r="D98" s="7" t="s">
        <v>224</v>
      </c>
    </row>
    <row r="99" spans="4:4" ht="18" customHeight="1" x14ac:dyDescent="0.35">
      <c r="D99" s="7" t="s">
        <v>104</v>
      </c>
    </row>
    <row r="100" spans="4:4" ht="18" customHeight="1" x14ac:dyDescent="0.35">
      <c r="D100" s="7" t="s">
        <v>225</v>
      </c>
    </row>
    <row r="101" spans="4:4" ht="18" customHeight="1" x14ac:dyDescent="0.35">
      <c r="D101" s="7" t="s">
        <v>226</v>
      </c>
    </row>
    <row r="102" spans="4:4" ht="18" customHeight="1" x14ac:dyDescent="0.35">
      <c r="D102" s="7" t="s">
        <v>227</v>
      </c>
    </row>
    <row r="103" spans="4:4" ht="18" customHeight="1" x14ac:dyDescent="0.35">
      <c r="D103" s="7" t="s">
        <v>106</v>
      </c>
    </row>
    <row r="104" spans="4:4" ht="18" customHeight="1" x14ac:dyDescent="0.35">
      <c r="D104" s="7" t="s">
        <v>228</v>
      </c>
    </row>
    <row r="105" spans="4:4" ht="18" customHeight="1" x14ac:dyDescent="0.35">
      <c r="D105" s="7" t="s">
        <v>229</v>
      </c>
    </row>
    <row r="106" spans="4:4" ht="18" customHeight="1" x14ac:dyDescent="0.35">
      <c r="D106" s="7" t="s">
        <v>109</v>
      </c>
    </row>
    <row r="107" spans="4:4" ht="18" customHeight="1" x14ac:dyDescent="0.35">
      <c r="D107" s="7" t="s">
        <v>230</v>
      </c>
    </row>
    <row r="108" spans="4:4" ht="18" customHeight="1" x14ac:dyDescent="0.35">
      <c r="D108" s="7" t="s">
        <v>231</v>
      </c>
    </row>
    <row r="109" spans="4:4" ht="18" customHeight="1" x14ac:dyDescent="0.35">
      <c r="D109" s="7" t="s">
        <v>232</v>
      </c>
    </row>
    <row r="110" spans="4:4" ht="18" customHeight="1" x14ac:dyDescent="0.35">
      <c r="D110" s="7" t="s">
        <v>233</v>
      </c>
    </row>
    <row r="111" spans="4:4" ht="18" customHeight="1" x14ac:dyDescent="0.35">
      <c r="D111" s="7" t="s">
        <v>234</v>
      </c>
    </row>
    <row r="112" spans="4:4" ht="18" customHeight="1" x14ac:dyDescent="0.35">
      <c r="D112" s="7" t="s">
        <v>235</v>
      </c>
    </row>
    <row r="113" spans="4:4" ht="18" customHeight="1" x14ac:dyDescent="0.35">
      <c r="D113" s="7" t="s">
        <v>236</v>
      </c>
    </row>
    <row r="114" spans="4:4" ht="18" customHeight="1" x14ac:dyDescent="0.35">
      <c r="D114" s="7" t="s">
        <v>237</v>
      </c>
    </row>
    <row r="115" spans="4:4" ht="18" customHeight="1" x14ac:dyDescent="0.35">
      <c r="D115" s="7" t="s">
        <v>238</v>
      </c>
    </row>
    <row r="116" spans="4:4" ht="18" customHeight="1" x14ac:dyDescent="0.35">
      <c r="D116" s="7" t="s">
        <v>239</v>
      </c>
    </row>
    <row r="117" spans="4:4" ht="18" customHeight="1" x14ac:dyDescent="0.35">
      <c r="D117" s="7" t="s">
        <v>240</v>
      </c>
    </row>
    <row r="118" spans="4:4" ht="18" customHeight="1" x14ac:dyDescent="0.35">
      <c r="D118" s="7" t="s">
        <v>241</v>
      </c>
    </row>
    <row r="119" spans="4:4" ht="18" customHeight="1" x14ac:dyDescent="0.35">
      <c r="D119" s="7" t="s">
        <v>242</v>
      </c>
    </row>
    <row r="120" spans="4:4" ht="18" customHeight="1" x14ac:dyDescent="0.35">
      <c r="D120" s="7" t="s">
        <v>243</v>
      </c>
    </row>
    <row r="121" spans="4:4" ht="18" customHeight="1" x14ac:dyDescent="0.35">
      <c r="D121" s="7" t="s">
        <v>244</v>
      </c>
    </row>
    <row r="122" spans="4:4" ht="18" customHeight="1" x14ac:dyDescent="0.35">
      <c r="D122" s="7" t="s">
        <v>245</v>
      </c>
    </row>
    <row r="123" spans="4:4" ht="18" customHeight="1" x14ac:dyDescent="0.35">
      <c r="D123" s="7" t="s">
        <v>246</v>
      </c>
    </row>
    <row r="124" spans="4:4" ht="18" customHeight="1" x14ac:dyDescent="0.35">
      <c r="D124" s="7" t="s">
        <v>247</v>
      </c>
    </row>
    <row r="125" spans="4:4" ht="18" customHeight="1" x14ac:dyDescent="0.35">
      <c r="D125" s="7" t="s">
        <v>248</v>
      </c>
    </row>
    <row r="126" spans="4:4" ht="18" customHeight="1" x14ac:dyDescent="0.35">
      <c r="D126" s="7" t="s">
        <v>249</v>
      </c>
    </row>
    <row r="127" spans="4:4" ht="18" customHeight="1" x14ac:dyDescent="0.35">
      <c r="D127" s="7" t="s">
        <v>250</v>
      </c>
    </row>
    <row r="128" spans="4:4" ht="18" customHeight="1" x14ac:dyDescent="0.35">
      <c r="D128" s="7" t="s">
        <v>251</v>
      </c>
    </row>
    <row r="129" spans="4:4" ht="18" customHeight="1" x14ac:dyDescent="0.35">
      <c r="D129" s="7" t="s">
        <v>252</v>
      </c>
    </row>
    <row r="130" spans="4:4" ht="18" customHeight="1" x14ac:dyDescent="0.35">
      <c r="D130" s="7" t="s">
        <v>253</v>
      </c>
    </row>
    <row r="131" spans="4:4" ht="18" customHeight="1" x14ac:dyDescent="0.35">
      <c r="D131" s="7" t="s">
        <v>254</v>
      </c>
    </row>
    <row r="132" spans="4:4" ht="18" customHeight="1" x14ac:dyDescent="0.35">
      <c r="D132" s="7" t="s">
        <v>255</v>
      </c>
    </row>
    <row r="133" spans="4:4" ht="18" customHeight="1" x14ac:dyDescent="0.35">
      <c r="D133" s="7" t="s">
        <v>256</v>
      </c>
    </row>
    <row r="134" spans="4:4" ht="18" customHeight="1" x14ac:dyDescent="0.35">
      <c r="D134" s="7" t="s">
        <v>257</v>
      </c>
    </row>
    <row r="135" spans="4:4" ht="18" customHeight="1" x14ac:dyDescent="0.35">
      <c r="D135" s="7" t="s">
        <v>258</v>
      </c>
    </row>
    <row r="136" spans="4:4" ht="18" customHeight="1" x14ac:dyDescent="0.35">
      <c r="D136" s="7" t="s">
        <v>259</v>
      </c>
    </row>
    <row r="137" spans="4:4" ht="18" customHeight="1" x14ac:dyDescent="0.35">
      <c r="D137" s="7" t="s">
        <v>260</v>
      </c>
    </row>
    <row r="138" spans="4:4" ht="18" customHeight="1" x14ac:dyDescent="0.35">
      <c r="D138" s="7" t="s">
        <v>261</v>
      </c>
    </row>
    <row r="139" spans="4:4" ht="18" customHeight="1" x14ac:dyDescent="0.35">
      <c r="D139" s="7" t="s">
        <v>262</v>
      </c>
    </row>
    <row r="140" spans="4:4" ht="18" customHeight="1" x14ac:dyDescent="0.35">
      <c r="D140" s="7" t="s">
        <v>263</v>
      </c>
    </row>
    <row r="141" spans="4:4" ht="18" customHeight="1" x14ac:dyDescent="0.35">
      <c r="D141" s="7" t="s">
        <v>264</v>
      </c>
    </row>
    <row r="142" spans="4:4" ht="18" customHeight="1" x14ac:dyDescent="0.35">
      <c r="D142" s="7" t="s">
        <v>265</v>
      </c>
    </row>
    <row r="143" spans="4:4" ht="18" customHeight="1" x14ac:dyDescent="0.35">
      <c r="D143" s="7" t="s">
        <v>266</v>
      </c>
    </row>
    <row r="144" spans="4:4" ht="18" customHeight="1" x14ac:dyDescent="0.35">
      <c r="D144" s="7" t="s">
        <v>267</v>
      </c>
    </row>
    <row r="145" spans="4:4" ht="18" customHeight="1" x14ac:dyDescent="0.35">
      <c r="D145" s="7" t="s">
        <v>268</v>
      </c>
    </row>
    <row r="146" spans="4:4" ht="18" customHeight="1" x14ac:dyDescent="0.35">
      <c r="D146" s="7" t="s">
        <v>269</v>
      </c>
    </row>
    <row r="147" spans="4:4" ht="18" customHeight="1" x14ac:dyDescent="0.35">
      <c r="D147" s="7" t="s">
        <v>270</v>
      </c>
    </row>
    <row r="148" spans="4:4" ht="18" customHeight="1" x14ac:dyDescent="0.35">
      <c r="D148" s="7" t="s">
        <v>271</v>
      </c>
    </row>
    <row r="149" spans="4:4" ht="18" customHeight="1" x14ac:dyDescent="0.35">
      <c r="D149" s="7" t="s">
        <v>272</v>
      </c>
    </row>
    <row r="150" spans="4:4" ht="18" customHeight="1" x14ac:dyDescent="0.35">
      <c r="D150" s="7" t="s">
        <v>273</v>
      </c>
    </row>
    <row r="151" spans="4:4" ht="18" customHeight="1" x14ac:dyDescent="0.35">
      <c r="D151" s="7" t="s">
        <v>274</v>
      </c>
    </row>
    <row r="152" spans="4:4" ht="18" customHeight="1" x14ac:dyDescent="0.35">
      <c r="D152" s="7" t="s">
        <v>275</v>
      </c>
    </row>
    <row r="153" spans="4:4" ht="18" customHeight="1" x14ac:dyDescent="0.35">
      <c r="D153" s="7" t="s">
        <v>276</v>
      </c>
    </row>
    <row r="154" spans="4:4" ht="18" customHeight="1" x14ac:dyDescent="0.35">
      <c r="D154" s="7" t="s">
        <v>277</v>
      </c>
    </row>
    <row r="155" spans="4:4" ht="18" customHeight="1" x14ac:dyDescent="0.35">
      <c r="D155" s="7" t="s">
        <v>278</v>
      </c>
    </row>
    <row r="156" spans="4:4" ht="18" customHeight="1" x14ac:dyDescent="0.35">
      <c r="D156" s="7" t="s">
        <v>279</v>
      </c>
    </row>
    <row r="157" spans="4:4" ht="18" customHeight="1" x14ac:dyDescent="0.35">
      <c r="D157" s="7" t="s">
        <v>280</v>
      </c>
    </row>
    <row r="158" spans="4:4" ht="18" customHeight="1" x14ac:dyDescent="0.35">
      <c r="D158" s="7" t="s">
        <v>281</v>
      </c>
    </row>
    <row r="159" spans="4:4" ht="18" customHeight="1" x14ac:dyDescent="0.35">
      <c r="D159" s="7" t="s">
        <v>282</v>
      </c>
    </row>
    <row r="160" spans="4:4" ht="18" customHeight="1" x14ac:dyDescent="0.35">
      <c r="D160" s="7" t="s">
        <v>283</v>
      </c>
    </row>
    <row r="161" spans="4:4" ht="18" customHeight="1" x14ac:dyDescent="0.35">
      <c r="D161" s="7" t="s">
        <v>111</v>
      </c>
    </row>
    <row r="162" spans="4:4" ht="18" customHeight="1" x14ac:dyDescent="0.35">
      <c r="D162" s="7" t="s">
        <v>284</v>
      </c>
    </row>
    <row r="163" spans="4:4" ht="18" customHeight="1" x14ac:dyDescent="0.35">
      <c r="D163" s="7" t="s">
        <v>285</v>
      </c>
    </row>
    <row r="164" spans="4:4" ht="18" customHeight="1" x14ac:dyDescent="0.35">
      <c r="D164" s="7" t="s">
        <v>286</v>
      </c>
    </row>
    <row r="165" spans="4:4" ht="18" customHeight="1" x14ac:dyDescent="0.35">
      <c r="D165" s="7" t="s">
        <v>287</v>
      </c>
    </row>
    <row r="166" spans="4:4" ht="18" customHeight="1" x14ac:dyDescent="0.35">
      <c r="D166" s="7" t="s">
        <v>288</v>
      </c>
    </row>
    <row r="167" spans="4:4" ht="18" customHeight="1" x14ac:dyDescent="0.35">
      <c r="D167" s="7" t="s">
        <v>289</v>
      </c>
    </row>
    <row r="168" spans="4:4" ht="18" customHeight="1" x14ac:dyDescent="0.35">
      <c r="D168" s="7" t="s">
        <v>290</v>
      </c>
    </row>
    <row r="169" spans="4:4" ht="18" customHeight="1" x14ac:dyDescent="0.35">
      <c r="D169" s="7" t="s">
        <v>291</v>
      </c>
    </row>
    <row r="170" spans="4:4" ht="18" customHeight="1" x14ac:dyDescent="0.35">
      <c r="D170" s="7" t="s">
        <v>292</v>
      </c>
    </row>
    <row r="171" spans="4:4" ht="18" customHeight="1" x14ac:dyDescent="0.35">
      <c r="D171" s="7" t="s">
        <v>293</v>
      </c>
    </row>
    <row r="172" spans="4:4" ht="18" customHeight="1" x14ac:dyDescent="0.35">
      <c r="D172" s="7" t="s">
        <v>112</v>
      </c>
    </row>
    <row r="173" spans="4:4" ht="18" customHeight="1" x14ac:dyDescent="0.35">
      <c r="D173" s="7" t="s">
        <v>294</v>
      </c>
    </row>
    <row r="174" spans="4:4" ht="18" customHeight="1" x14ac:dyDescent="0.35">
      <c r="D174" s="7" t="s">
        <v>295</v>
      </c>
    </row>
    <row r="175" spans="4:4" ht="18" customHeight="1" x14ac:dyDescent="0.35">
      <c r="D175" s="7" t="s">
        <v>296</v>
      </c>
    </row>
    <row r="176" spans="4:4" ht="18" customHeight="1" x14ac:dyDescent="0.35">
      <c r="D176" s="7" t="s">
        <v>297</v>
      </c>
    </row>
    <row r="177" spans="4:4" ht="18" customHeight="1" x14ac:dyDescent="0.35">
      <c r="D177" s="7" t="s">
        <v>298</v>
      </c>
    </row>
    <row r="178" spans="4:4" ht="18" customHeight="1" x14ac:dyDescent="0.35">
      <c r="D178" s="7" t="s">
        <v>299</v>
      </c>
    </row>
    <row r="179" spans="4:4" ht="18" customHeight="1" x14ac:dyDescent="0.35">
      <c r="D179" s="7" t="s">
        <v>300</v>
      </c>
    </row>
    <row r="180" spans="4:4" ht="18" customHeight="1" x14ac:dyDescent="0.35">
      <c r="D180" s="7" t="s">
        <v>301</v>
      </c>
    </row>
    <row r="181" spans="4:4" ht="18" customHeight="1" x14ac:dyDescent="0.35">
      <c r="D181" s="7" t="s">
        <v>302</v>
      </c>
    </row>
    <row r="182" spans="4:4" ht="18" customHeight="1" x14ac:dyDescent="0.35">
      <c r="D182" s="7" t="s">
        <v>303</v>
      </c>
    </row>
    <row r="183" spans="4:4" ht="18" customHeight="1" x14ac:dyDescent="0.35">
      <c r="D183" s="7" t="s">
        <v>304</v>
      </c>
    </row>
    <row r="184" spans="4:4" ht="18" customHeight="1" x14ac:dyDescent="0.35">
      <c r="D184" s="7" t="s">
        <v>305</v>
      </c>
    </row>
    <row r="185" spans="4:4" ht="18" customHeight="1" x14ac:dyDescent="0.35">
      <c r="D185" s="7" t="s">
        <v>115</v>
      </c>
    </row>
    <row r="186" spans="4:4" ht="18" customHeight="1" x14ac:dyDescent="0.35">
      <c r="D186" s="7" t="s">
        <v>306</v>
      </c>
    </row>
    <row r="187" spans="4:4" ht="18" customHeight="1" x14ac:dyDescent="0.35">
      <c r="D187" s="7" t="s">
        <v>307</v>
      </c>
    </row>
    <row r="188" spans="4:4" ht="18" customHeight="1" x14ac:dyDescent="0.35">
      <c r="D188" s="7" t="s">
        <v>308</v>
      </c>
    </row>
    <row r="189" spans="4:4" ht="18" customHeight="1" x14ac:dyDescent="0.35">
      <c r="D189" s="7" t="s">
        <v>309</v>
      </c>
    </row>
    <row r="190" spans="4:4" ht="18" customHeight="1" x14ac:dyDescent="0.35">
      <c r="D190" s="7" t="s">
        <v>117</v>
      </c>
    </row>
    <row r="191" spans="4:4" ht="18" customHeight="1" x14ac:dyDescent="0.35">
      <c r="D191" s="7" t="s">
        <v>310</v>
      </c>
    </row>
    <row r="192" spans="4:4" ht="18" customHeight="1" x14ac:dyDescent="0.35">
      <c r="D192" s="7" t="s">
        <v>311</v>
      </c>
    </row>
    <row r="193" spans="4:4" ht="18" customHeight="1" x14ac:dyDescent="0.35">
      <c r="D193" s="7" t="s">
        <v>312</v>
      </c>
    </row>
    <row r="194" spans="4:4" ht="18" customHeight="1" x14ac:dyDescent="0.35">
      <c r="D194" s="7" t="s">
        <v>313</v>
      </c>
    </row>
    <row r="195" spans="4:4" ht="18" customHeight="1" x14ac:dyDescent="0.35">
      <c r="D195" s="7" t="s">
        <v>314</v>
      </c>
    </row>
    <row r="196" spans="4:4" ht="18" customHeight="1" x14ac:dyDescent="0.35">
      <c r="D196" s="7" t="s">
        <v>315</v>
      </c>
    </row>
    <row r="197" spans="4:4" ht="18" customHeight="1" x14ac:dyDescent="0.35">
      <c r="D197" s="7" t="s">
        <v>118</v>
      </c>
    </row>
    <row r="198" spans="4:4" ht="18" customHeight="1" x14ac:dyDescent="0.35">
      <c r="D198" s="7" t="s">
        <v>316</v>
      </c>
    </row>
    <row r="199" spans="4:4" ht="18" customHeight="1" x14ac:dyDescent="0.35">
      <c r="D199" s="7" t="s">
        <v>317</v>
      </c>
    </row>
    <row r="200" spans="4:4" ht="18" customHeight="1" x14ac:dyDescent="0.35">
      <c r="D200" s="7" t="s">
        <v>318</v>
      </c>
    </row>
    <row r="201" spans="4:4" ht="18" customHeight="1" x14ac:dyDescent="0.35">
      <c r="D201" s="7" t="s">
        <v>319</v>
      </c>
    </row>
    <row r="202" spans="4:4" ht="18" customHeight="1" x14ac:dyDescent="0.35">
      <c r="D202" s="7" t="s">
        <v>320</v>
      </c>
    </row>
    <row r="203" spans="4:4" ht="18" customHeight="1" x14ac:dyDescent="0.35">
      <c r="D203" s="7" t="s">
        <v>321</v>
      </c>
    </row>
    <row r="204" spans="4:4" ht="18" customHeight="1" x14ac:dyDescent="0.35">
      <c r="D204" s="7" t="s">
        <v>322</v>
      </c>
    </row>
    <row r="205" spans="4:4" ht="18" customHeight="1" x14ac:dyDescent="0.35">
      <c r="D205" s="7" t="s">
        <v>122</v>
      </c>
    </row>
    <row r="206" spans="4:4" ht="18" customHeight="1" x14ac:dyDescent="0.35">
      <c r="D206" s="7" t="s">
        <v>124</v>
      </c>
    </row>
    <row r="207" spans="4:4" ht="18" customHeight="1" x14ac:dyDescent="0.35">
      <c r="D207" s="7" t="s">
        <v>323</v>
      </c>
    </row>
    <row r="208" spans="4:4" ht="18" customHeight="1" x14ac:dyDescent="0.35">
      <c r="D208" s="7" t="s">
        <v>126</v>
      </c>
    </row>
    <row r="209" spans="4:4" ht="18" customHeight="1" x14ac:dyDescent="0.35">
      <c r="D209" s="7" t="s">
        <v>324</v>
      </c>
    </row>
    <row r="210" spans="4:4" ht="18" customHeight="1" x14ac:dyDescent="0.35">
      <c r="D210" s="7" t="s">
        <v>325</v>
      </c>
    </row>
    <row r="211" spans="4:4" ht="18" customHeight="1" x14ac:dyDescent="0.35">
      <c r="D211" s="7" t="s">
        <v>127</v>
      </c>
    </row>
    <row r="212" spans="4:4" ht="18" customHeight="1" x14ac:dyDescent="0.35">
      <c r="D212" s="7" t="s">
        <v>326</v>
      </c>
    </row>
    <row r="213" spans="4:4" ht="18" customHeight="1" x14ac:dyDescent="0.35">
      <c r="D213" s="7" t="s">
        <v>327</v>
      </c>
    </row>
    <row r="214" spans="4:4" ht="18" customHeight="1" x14ac:dyDescent="0.35">
      <c r="D214" s="7" t="s">
        <v>128</v>
      </c>
    </row>
    <row r="215" spans="4:4" ht="18" customHeight="1" x14ac:dyDescent="0.35">
      <c r="D215" s="7" t="s">
        <v>328</v>
      </c>
    </row>
    <row r="216" spans="4:4" ht="18" customHeight="1" x14ac:dyDescent="0.35">
      <c r="D216" s="7" t="s">
        <v>329</v>
      </c>
    </row>
    <row r="217" spans="4:4" ht="18" customHeight="1" x14ac:dyDescent="0.35">
      <c r="D217" s="7" t="s">
        <v>330</v>
      </c>
    </row>
    <row r="218" spans="4:4" ht="18" customHeight="1" x14ac:dyDescent="0.35">
      <c r="D218" s="7" t="s">
        <v>331</v>
      </c>
    </row>
    <row r="219" spans="4:4" ht="18" customHeight="1" x14ac:dyDescent="0.35">
      <c r="D219" s="7" t="s">
        <v>332</v>
      </c>
    </row>
    <row r="220" spans="4:4" ht="18" customHeight="1" x14ac:dyDescent="0.35">
      <c r="D220" s="7" t="s">
        <v>333</v>
      </c>
    </row>
    <row r="221" spans="4:4" ht="18" customHeight="1" x14ac:dyDescent="0.35">
      <c r="D221" s="7" t="s">
        <v>334</v>
      </c>
    </row>
    <row r="222" spans="4:4" ht="18" customHeight="1" x14ac:dyDescent="0.35">
      <c r="D222" s="7" t="s">
        <v>335</v>
      </c>
    </row>
    <row r="223" spans="4:4" ht="18" customHeight="1" x14ac:dyDescent="0.35">
      <c r="D223" s="7" t="s">
        <v>336</v>
      </c>
    </row>
    <row r="224" spans="4:4" ht="18" customHeight="1" x14ac:dyDescent="0.35">
      <c r="D224" s="7" t="s">
        <v>337</v>
      </c>
    </row>
    <row r="225" spans="4:4" ht="18" customHeight="1" x14ac:dyDescent="0.35">
      <c r="D225" s="7" t="s">
        <v>338</v>
      </c>
    </row>
    <row r="226" spans="4:4" ht="18" customHeight="1" x14ac:dyDescent="0.35">
      <c r="D226" s="7" t="s">
        <v>339</v>
      </c>
    </row>
    <row r="227" spans="4:4" ht="18" customHeight="1" x14ac:dyDescent="0.35">
      <c r="D227" s="7" t="s">
        <v>340</v>
      </c>
    </row>
    <row r="228" spans="4:4" ht="18" customHeight="1" x14ac:dyDescent="0.35">
      <c r="D228" s="7" t="s">
        <v>341</v>
      </c>
    </row>
    <row r="229" spans="4:4" ht="18" customHeight="1" x14ac:dyDescent="0.35">
      <c r="D229" s="7" t="s">
        <v>342</v>
      </c>
    </row>
    <row r="230" spans="4:4" ht="18" customHeight="1" x14ac:dyDescent="0.35">
      <c r="D230" s="7" t="s">
        <v>343</v>
      </c>
    </row>
    <row r="231" spans="4:4" ht="18" customHeight="1" x14ac:dyDescent="0.35">
      <c r="D231" s="7" t="s">
        <v>344</v>
      </c>
    </row>
    <row r="232" spans="4:4" ht="18" customHeight="1" x14ac:dyDescent="0.35">
      <c r="D232" s="7" t="s">
        <v>345</v>
      </c>
    </row>
    <row r="233" spans="4:4" ht="18" customHeight="1" x14ac:dyDescent="0.35">
      <c r="D233" s="7" t="s">
        <v>346</v>
      </c>
    </row>
    <row r="234" spans="4:4" ht="18" customHeight="1" x14ac:dyDescent="0.35">
      <c r="D234" s="7" t="s">
        <v>347</v>
      </c>
    </row>
    <row r="235" spans="4:4" ht="18" customHeight="1" x14ac:dyDescent="0.35">
      <c r="D235" s="7" t="s">
        <v>133</v>
      </c>
    </row>
    <row r="236" spans="4:4" ht="18" customHeight="1" x14ac:dyDescent="0.35">
      <c r="D236" s="7" t="s">
        <v>348</v>
      </c>
    </row>
    <row r="237" spans="4:4" ht="18" customHeight="1" x14ac:dyDescent="0.35">
      <c r="D237" s="7" t="s">
        <v>349</v>
      </c>
    </row>
    <row r="238" spans="4:4" ht="18" customHeight="1" x14ac:dyDescent="0.35">
      <c r="D238" s="7" t="s">
        <v>350</v>
      </c>
    </row>
    <row r="239" spans="4:4" ht="18" customHeight="1" x14ac:dyDescent="0.35">
      <c r="D239" s="7" t="s">
        <v>351</v>
      </c>
    </row>
    <row r="240" spans="4:4" ht="18" customHeight="1" x14ac:dyDescent="0.35">
      <c r="D240" s="7" t="s">
        <v>352</v>
      </c>
    </row>
    <row r="241" spans="4:4" ht="18" customHeight="1" x14ac:dyDescent="0.35">
      <c r="D241" s="7" t="s">
        <v>353</v>
      </c>
    </row>
    <row r="242" spans="4:4" ht="18" customHeight="1" x14ac:dyDescent="0.35">
      <c r="D242" s="7" t="s">
        <v>354</v>
      </c>
    </row>
    <row r="243" spans="4:4" ht="18" customHeight="1" x14ac:dyDescent="0.35"/>
    <row r="244" spans="4:4" ht="18" customHeight="1" x14ac:dyDescent="0.35"/>
    <row r="245" spans="4:4" ht="18" customHeight="1" x14ac:dyDescent="0.35"/>
    <row r="246" spans="4:4" ht="18" customHeight="1" x14ac:dyDescent="0.35"/>
    <row r="247" spans="4:4" ht="18" customHeight="1" x14ac:dyDescent="0.35"/>
    <row r="248" spans="4:4" ht="18" customHeight="1" x14ac:dyDescent="0.35"/>
    <row r="249" spans="4:4" ht="18" customHeight="1" x14ac:dyDescent="0.35"/>
    <row r="250" spans="4:4" ht="18" customHeight="1" x14ac:dyDescent="0.35"/>
    <row r="251" spans="4:4" ht="18" customHeight="1" x14ac:dyDescent="0.35"/>
    <row r="252" spans="4:4" ht="18" customHeight="1" x14ac:dyDescent="0.35"/>
    <row r="253" spans="4:4" ht="18" customHeight="1" x14ac:dyDescent="0.35"/>
    <row r="254" spans="4:4" ht="18" customHeight="1" x14ac:dyDescent="0.35"/>
    <row r="255" spans="4:4" ht="18" customHeight="1" x14ac:dyDescent="0.35"/>
    <row r="256" spans="4:4"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39"/>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99"/>
  <sheetViews>
    <sheetView workbookViewId="0">
      <selection activeCell="E17" sqref="E17:L17"/>
    </sheetView>
  </sheetViews>
  <sheetFormatPr defaultColWidth="14.453125" defaultRowHeight="15" customHeight="1" x14ac:dyDescent="0.35"/>
  <cols>
    <col min="1" max="1" width="8.6328125" customWidth="1"/>
    <col min="2" max="2" width="20.54296875" customWidth="1"/>
    <col min="3" max="3" width="35.54296875" customWidth="1"/>
    <col min="4" max="4" width="8.6328125" customWidth="1"/>
    <col min="5" max="5" width="17.90625" customWidth="1"/>
    <col min="6" max="6" width="8.6328125" customWidth="1"/>
    <col min="7" max="7" width="13.08984375" customWidth="1"/>
    <col min="8" max="26" width="8.6328125" customWidth="1"/>
  </cols>
  <sheetData>
    <row r="1" spans="1:10" ht="18" customHeight="1" x14ac:dyDescent="0.35">
      <c r="C1" s="16"/>
    </row>
    <row r="2" spans="1:10" ht="18" customHeight="1" x14ac:dyDescent="0.35">
      <c r="A2" s="17" t="s">
        <v>37</v>
      </c>
      <c r="B2" s="18" t="s">
        <v>355</v>
      </c>
      <c r="C2" s="18" t="s">
        <v>356</v>
      </c>
      <c r="D2" s="18" t="s">
        <v>357</v>
      </c>
      <c r="E2" s="18" t="s">
        <v>358</v>
      </c>
      <c r="F2" s="18" t="s">
        <v>359</v>
      </c>
      <c r="G2" s="19" t="s">
        <v>360</v>
      </c>
      <c r="H2" s="18" t="s">
        <v>361</v>
      </c>
      <c r="I2" s="18" t="s">
        <v>362</v>
      </c>
      <c r="J2" s="20" t="s">
        <v>363</v>
      </c>
    </row>
    <row r="3" spans="1:10" ht="30" customHeight="1" x14ac:dyDescent="0.35">
      <c r="A3" s="21" t="s">
        <v>650</v>
      </c>
      <c r="B3" s="22" t="s">
        <v>366</v>
      </c>
      <c r="C3" s="23" t="s">
        <v>478</v>
      </c>
      <c r="D3" s="24" t="s">
        <v>367</v>
      </c>
      <c r="E3" s="25" t="s">
        <v>368</v>
      </c>
      <c r="F3" s="26" t="s">
        <v>369</v>
      </c>
      <c r="G3" s="27" t="s">
        <v>365</v>
      </c>
      <c r="H3" s="22">
        <v>2</v>
      </c>
      <c r="I3" s="22" t="s">
        <v>651</v>
      </c>
      <c r="J3" s="28" t="s">
        <v>544</v>
      </c>
    </row>
    <row r="4" spans="1:10" ht="30" customHeight="1" x14ac:dyDescent="0.35">
      <c r="A4" s="21" t="s">
        <v>479</v>
      </c>
      <c r="B4" s="22" t="s">
        <v>366</v>
      </c>
      <c r="C4" s="23" t="s">
        <v>480</v>
      </c>
      <c r="D4" s="24" t="s">
        <v>367</v>
      </c>
      <c r="E4" s="22" t="s">
        <v>368</v>
      </c>
      <c r="F4" s="26" t="s">
        <v>369</v>
      </c>
      <c r="G4" s="27" t="s">
        <v>365</v>
      </c>
      <c r="H4" s="22">
        <v>2</v>
      </c>
      <c r="I4" s="22" t="s">
        <v>651</v>
      </c>
      <c r="J4" s="28" t="s">
        <v>545</v>
      </c>
    </row>
    <row r="5" spans="1:10" ht="30" customHeight="1" x14ac:dyDescent="0.35">
      <c r="A5" s="21" t="s">
        <v>546</v>
      </c>
      <c r="B5" s="22" t="s">
        <v>547</v>
      </c>
      <c r="C5" s="23" t="s">
        <v>548</v>
      </c>
      <c r="D5" s="24" t="s">
        <v>367</v>
      </c>
      <c r="E5" s="22" t="s">
        <v>368</v>
      </c>
      <c r="F5" s="26" t="s">
        <v>369</v>
      </c>
      <c r="G5" s="27" t="s">
        <v>365</v>
      </c>
      <c r="H5" s="22">
        <v>2</v>
      </c>
      <c r="I5" s="22" t="s">
        <v>651</v>
      </c>
      <c r="J5" s="28" t="s">
        <v>549</v>
      </c>
    </row>
    <row r="6" spans="1:10" ht="30" customHeight="1" x14ac:dyDescent="0.35">
      <c r="A6" s="21" t="s">
        <v>370</v>
      </c>
      <c r="B6" s="22" t="s">
        <v>372</v>
      </c>
      <c r="C6" s="23" t="s">
        <v>550</v>
      </c>
      <c r="D6" s="24" t="s">
        <v>373</v>
      </c>
      <c r="E6" s="22" t="s">
        <v>371</v>
      </c>
      <c r="F6" s="26" t="s">
        <v>364</v>
      </c>
      <c r="G6" s="27" t="s">
        <v>477</v>
      </c>
      <c r="H6" s="22">
        <v>3</v>
      </c>
      <c r="I6" s="22" t="s">
        <v>651</v>
      </c>
      <c r="J6" s="28"/>
    </row>
    <row r="7" spans="1:10" ht="30" customHeight="1" x14ac:dyDescent="0.35">
      <c r="A7" s="21" t="s">
        <v>551</v>
      </c>
      <c r="B7" s="22" t="s">
        <v>372</v>
      </c>
      <c r="C7" s="23" t="s">
        <v>552</v>
      </c>
      <c r="D7" s="24"/>
      <c r="E7" s="22" t="s">
        <v>371</v>
      </c>
      <c r="F7" s="26" t="s">
        <v>364</v>
      </c>
      <c r="G7" s="27" t="s">
        <v>477</v>
      </c>
      <c r="H7" s="22">
        <v>3</v>
      </c>
      <c r="I7" s="29" t="s">
        <v>651</v>
      </c>
      <c r="J7" s="28"/>
    </row>
    <row r="8" spans="1:10" ht="30" customHeight="1" x14ac:dyDescent="0.35">
      <c r="A8" s="21" t="s">
        <v>728</v>
      </c>
      <c r="B8" s="22" t="s">
        <v>729</v>
      </c>
      <c r="C8" s="23" t="s">
        <v>730</v>
      </c>
      <c r="D8" s="24" t="s">
        <v>731</v>
      </c>
      <c r="E8" s="22" t="s">
        <v>371</v>
      </c>
      <c r="F8" s="26" t="s">
        <v>364</v>
      </c>
      <c r="G8" s="27" t="s">
        <v>477</v>
      </c>
      <c r="H8" s="22">
        <v>3</v>
      </c>
      <c r="I8" s="29" t="s">
        <v>649</v>
      </c>
      <c r="J8" s="28"/>
    </row>
    <row r="9" spans="1:10" ht="30" customHeight="1" x14ac:dyDescent="0.35">
      <c r="A9" s="21" t="s">
        <v>374</v>
      </c>
      <c r="B9" s="22" t="s">
        <v>378</v>
      </c>
      <c r="C9" s="23" t="s">
        <v>481</v>
      </c>
      <c r="D9" s="24" t="s">
        <v>652</v>
      </c>
      <c r="E9" s="22" t="s">
        <v>375</v>
      </c>
      <c r="F9" s="26" t="s">
        <v>364</v>
      </c>
      <c r="G9" s="27" t="s">
        <v>365</v>
      </c>
      <c r="H9" s="22">
        <v>3</v>
      </c>
      <c r="I9" s="29" t="s">
        <v>649</v>
      </c>
      <c r="J9" s="28"/>
    </row>
    <row r="10" spans="1:10" ht="30" customHeight="1" x14ac:dyDescent="0.35">
      <c r="A10" s="21" t="s">
        <v>376</v>
      </c>
      <c r="B10" s="22" t="s">
        <v>454</v>
      </c>
      <c r="C10" s="23" t="s">
        <v>481</v>
      </c>
      <c r="D10" s="24" t="s">
        <v>553</v>
      </c>
      <c r="E10" s="22" t="s">
        <v>375</v>
      </c>
      <c r="F10" s="26" t="s">
        <v>364</v>
      </c>
      <c r="G10" s="27" t="s">
        <v>365</v>
      </c>
      <c r="H10" s="22">
        <v>3</v>
      </c>
      <c r="I10" s="22" t="s">
        <v>649</v>
      </c>
      <c r="J10" s="28"/>
    </row>
    <row r="11" spans="1:10" ht="30" customHeight="1" x14ac:dyDescent="0.35">
      <c r="A11" s="21" t="s">
        <v>377</v>
      </c>
      <c r="B11" s="22" t="s">
        <v>378</v>
      </c>
      <c r="C11" s="23" t="s">
        <v>482</v>
      </c>
      <c r="D11" s="24" t="s">
        <v>554</v>
      </c>
      <c r="E11" s="22" t="s">
        <v>375</v>
      </c>
      <c r="F11" s="26" t="s">
        <v>364</v>
      </c>
      <c r="G11" s="27" t="s">
        <v>365</v>
      </c>
      <c r="H11" s="22">
        <v>3</v>
      </c>
      <c r="I11" s="22" t="s">
        <v>649</v>
      </c>
      <c r="J11" s="28"/>
    </row>
    <row r="12" spans="1:10" ht="30" customHeight="1" x14ac:dyDescent="0.35">
      <c r="A12" s="21" t="s">
        <v>483</v>
      </c>
      <c r="B12" s="22" t="s">
        <v>378</v>
      </c>
      <c r="C12" s="23" t="s">
        <v>484</v>
      </c>
      <c r="D12" s="24" t="s">
        <v>555</v>
      </c>
      <c r="E12" s="22" t="s">
        <v>375</v>
      </c>
      <c r="F12" s="26" t="s">
        <v>364</v>
      </c>
      <c r="G12" s="27" t="s">
        <v>365</v>
      </c>
      <c r="H12" s="22">
        <v>3</v>
      </c>
      <c r="I12" s="22" t="s">
        <v>649</v>
      </c>
      <c r="J12" s="28"/>
    </row>
    <row r="13" spans="1:10" ht="30" customHeight="1" x14ac:dyDescent="0.35">
      <c r="A13" s="21" t="s">
        <v>379</v>
      </c>
      <c r="B13" s="22" t="s">
        <v>380</v>
      </c>
      <c r="C13" s="23" t="s">
        <v>381</v>
      </c>
      <c r="D13" s="24" t="s">
        <v>556</v>
      </c>
      <c r="E13" s="22" t="s">
        <v>382</v>
      </c>
      <c r="F13" s="26" t="s">
        <v>369</v>
      </c>
      <c r="G13" s="27" t="s">
        <v>477</v>
      </c>
      <c r="H13" s="22">
        <v>2</v>
      </c>
      <c r="I13" s="22" t="s">
        <v>649</v>
      </c>
      <c r="J13" s="28" t="s">
        <v>485</v>
      </c>
    </row>
    <row r="14" spans="1:10" ht="30" customHeight="1" x14ac:dyDescent="0.35">
      <c r="A14" s="21" t="s">
        <v>557</v>
      </c>
      <c r="B14" s="22" t="s">
        <v>558</v>
      </c>
      <c r="C14" s="23" t="s">
        <v>559</v>
      </c>
      <c r="D14" s="24" t="s">
        <v>560</v>
      </c>
      <c r="E14" s="22" t="s">
        <v>561</v>
      </c>
      <c r="F14" s="26" t="s">
        <v>386</v>
      </c>
      <c r="G14" s="27" t="s">
        <v>477</v>
      </c>
      <c r="H14" s="22">
        <v>2</v>
      </c>
      <c r="I14" s="22" t="s">
        <v>649</v>
      </c>
      <c r="J14" s="28"/>
    </row>
    <row r="15" spans="1:10" ht="30" customHeight="1" x14ac:dyDescent="0.35">
      <c r="A15" s="21" t="s">
        <v>383</v>
      </c>
      <c r="B15" s="22" t="s">
        <v>384</v>
      </c>
      <c r="C15" s="23" t="s">
        <v>568</v>
      </c>
      <c r="D15" s="24"/>
      <c r="E15" s="22" t="s">
        <v>385</v>
      </c>
      <c r="F15" s="26" t="s">
        <v>386</v>
      </c>
      <c r="G15" s="27" t="s">
        <v>365</v>
      </c>
      <c r="H15" s="22">
        <v>2</v>
      </c>
      <c r="I15" s="22" t="s">
        <v>653</v>
      </c>
      <c r="J15" s="28" t="s">
        <v>654</v>
      </c>
    </row>
    <row r="16" spans="1:10" ht="30" customHeight="1" x14ac:dyDescent="0.35">
      <c r="A16" s="21" t="s">
        <v>387</v>
      </c>
      <c r="B16" s="25" t="s">
        <v>388</v>
      </c>
      <c r="C16" s="23" t="s">
        <v>655</v>
      </c>
      <c r="D16" s="24"/>
      <c r="E16" s="22" t="s">
        <v>389</v>
      </c>
      <c r="F16" s="26" t="s">
        <v>369</v>
      </c>
      <c r="G16" s="27" t="s">
        <v>477</v>
      </c>
      <c r="H16" s="22">
        <v>1</v>
      </c>
      <c r="I16" s="22" t="s">
        <v>649</v>
      </c>
      <c r="J16" s="28"/>
    </row>
    <row r="17" spans="1:10" ht="30" customHeight="1" x14ac:dyDescent="0.35">
      <c r="A17" s="21" t="s">
        <v>562</v>
      </c>
      <c r="B17" s="22" t="s">
        <v>569</v>
      </c>
      <c r="C17" s="23" t="s">
        <v>570</v>
      </c>
      <c r="D17" s="24" t="s">
        <v>563</v>
      </c>
      <c r="E17" s="22" t="s">
        <v>564</v>
      </c>
      <c r="F17" s="26" t="s">
        <v>386</v>
      </c>
      <c r="G17" s="27" t="s">
        <v>365</v>
      </c>
      <c r="H17" s="22">
        <v>1</v>
      </c>
      <c r="I17" s="22" t="s">
        <v>649</v>
      </c>
      <c r="J17" s="28"/>
    </row>
    <row r="18" spans="1:10" ht="30" customHeight="1" x14ac:dyDescent="0.35">
      <c r="A18" s="21" t="s">
        <v>571</v>
      </c>
      <c r="B18" s="22" t="s">
        <v>378</v>
      </c>
      <c r="C18" s="23" t="s">
        <v>732</v>
      </c>
      <c r="D18" s="24" t="s">
        <v>733</v>
      </c>
      <c r="E18" s="22" t="s">
        <v>573</v>
      </c>
      <c r="F18" s="26" t="s">
        <v>386</v>
      </c>
      <c r="G18" s="27" t="s">
        <v>365</v>
      </c>
      <c r="H18" s="22">
        <v>2</v>
      </c>
      <c r="I18" s="22" t="s">
        <v>653</v>
      </c>
      <c r="J18" s="28"/>
    </row>
    <row r="19" spans="1:10" ht="30" customHeight="1" x14ac:dyDescent="0.35">
      <c r="A19" s="21" t="s">
        <v>574</v>
      </c>
      <c r="B19" s="22" t="s">
        <v>378</v>
      </c>
      <c r="C19" s="23" t="s">
        <v>734</v>
      </c>
      <c r="D19" s="24" t="s">
        <v>575</v>
      </c>
      <c r="E19" s="22" t="s">
        <v>573</v>
      </c>
      <c r="F19" s="26" t="s">
        <v>386</v>
      </c>
      <c r="G19" s="27" t="s">
        <v>477</v>
      </c>
      <c r="H19" s="22">
        <v>2</v>
      </c>
      <c r="I19" s="30" t="s">
        <v>653</v>
      </c>
      <c r="J19" s="28"/>
    </row>
    <row r="20" spans="1:10" ht="30" customHeight="1" x14ac:dyDescent="0.35">
      <c r="A20" s="21" t="s">
        <v>576</v>
      </c>
      <c r="B20" s="22" t="s">
        <v>577</v>
      </c>
      <c r="C20" s="23" t="s">
        <v>578</v>
      </c>
      <c r="D20" s="31" t="s">
        <v>735</v>
      </c>
      <c r="E20" s="22" t="s">
        <v>573</v>
      </c>
      <c r="F20" s="26" t="s">
        <v>386</v>
      </c>
      <c r="G20" s="27" t="s">
        <v>477</v>
      </c>
      <c r="H20" s="22">
        <v>2</v>
      </c>
      <c r="I20" s="22" t="s">
        <v>653</v>
      </c>
      <c r="J20" s="28" t="s">
        <v>579</v>
      </c>
    </row>
    <row r="21" spans="1:10" ht="30" customHeight="1" x14ac:dyDescent="0.35">
      <c r="A21" s="21" t="s">
        <v>736</v>
      </c>
      <c r="B21" s="22" t="s">
        <v>378</v>
      </c>
      <c r="C21" s="23" t="s">
        <v>737</v>
      </c>
      <c r="D21" s="32" t="s">
        <v>572</v>
      </c>
      <c r="E21" s="22" t="s">
        <v>573</v>
      </c>
      <c r="F21" s="26" t="s">
        <v>386</v>
      </c>
      <c r="G21" s="27" t="s">
        <v>365</v>
      </c>
      <c r="H21" s="22">
        <v>2</v>
      </c>
      <c r="I21" s="22" t="s">
        <v>669</v>
      </c>
      <c r="J21" s="28"/>
    </row>
    <row r="22" spans="1:10" ht="30" customHeight="1" x14ac:dyDescent="0.35">
      <c r="A22" s="21" t="s">
        <v>656</v>
      </c>
      <c r="B22" s="22" t="s">
        <v>657</v>
      </c>
      <c r="C22" s="23" t="s">
        <v>738</v>
      </c>
      <c r="D22" s="24"/>
      <c r="E22" s="22" t="s">
        <v>658</v>
      </c>
      <c r="F22" s="26" t="s">
        <v>386</v>
      </c>
      <c r="G22" s="27" t="s">
        <v>365</v>
      </c>
      <c r="H22" s="22">
        <v>2</v>
      </c>
      <c r="I22" s="22" t="s">
        <v>649</v>
      </c>
      <c r="J22" s="28"/>
    </row>
    <row r="23" spans="1:10" ht="30" customHeight="1" x14ac:dyDescent="0.35">
      <c r="A23" s="21" t="s">
        <v>739</v>
      </c>
      <c r="B23" s="22" t="s">
        <v>378</v>
      </c>
      <c r="C23" s="23" t="s">
        <v>740</v>
      </c>
      <c r="D23" s="24" t="s">
        <v>741</v>
      </c>
      <c r="E23" s="22" t="s">
        <v>742</v>
      </c>
      <c r="F23" s="26" t="s">
        <v>386</v>
      </c>
      <c r="G23" s="27" t="s">
        <v>477</v>
      </c>
      <c r="H23" s="22">
        <v>2</v>
      </c>
      <c r="I23" s="22" t="s">
        <v>651</v>
      </c>
      <c r="J23" s="28" t="s">
        <v>743</v>
      </c>
    </row>
    <row r="24" spans="1:10" ht="30" customHeight="1" x14ac:dyDescent="0.35">
      <c r="A24" s="21" t="s">
        <v>858</v>
      </c>
      <c r="B24" s="22" t="s">
        <v>744</v>
      </c>
      <c r="C24" s="23" t="s">
        <v>745</v>
      </c>
      <c r="D24" s="24" t="s">
        <v>741</v>
      </c>
      <c r="E24" s="22" t="s">
        <v>742</v>
      </c>
      <c r="F24" s="26" t="s">
        <v>386</v>
      </c>
      <c r="G24" s="27" t="s">
        <v>477</v>
      </c>
      <c r="H24" s="22">
        <v>2</v>
      </c>
      <c r="I24" s="22" t="s">
        <v>651</v>
      </c>
      <c r="J24" s="28" t="s">
        <v>746</v>
      </c>
    </row>
    <row r="25" spans="1:10" ht="30" customHeight="1" x14ac:dyDescent="0.35">
      <c r="A25" s="21" t="s">
        <v>747</v>
      </c>
      <c r="B25" s="22" t="s">
        <v>748</v>
      </c>
      <c r="C25" s="23" t="s">
        <v>749</v>
      </c>
      <c r="D25" s="24" t="s">
        <v>741</v>
      </c>
      <c r="E25" s="22" t="s">
        <v>742</v>
      </c>
      <c r="F25" s="26" t="s">
        <v>386</v>
      </c>
      <c r="G25" s="27" t="s">
        <v>477</v>
      </c>
      <c r="H25" s="22">
        <v>2</v>
      </c>
      <c r="I25" s="22" t="s">
        <v>651</v>
      </c>
      <c r="J25" s="28" t="s">
        <v>750</v>
      </c>
    </row>
    <row r="26" spans="1:10" ht="30" customHeight="1" x14ac:dyDescent="0.35">
      <c r="A26" s="21" t="s">
        <v>565</v>
      </c>
      <c r="B26" s="33" t="s">
        <v>751</v>
      </c>
      <c r="C26" s="34" t="s">
        <v>524</v>
      </c>
      <c r="D26" s="35" t="s">
        <v>752</v>
      </c>
      <c r="E26" s="22" t="s">
        <v>390</v>
      </c>
      <c r="F26" s="26" t="s">
        <v>369</v>
      </c>
      <c r="G26" s="27" t="s">
        <v>477</v>
      </c>
      <c r="H26" s="36">
        <v>5</v>
      </c>
      <c r="I26" s="37" t="s">
        <v>649</v>
      </c>
      <c r="J26" s="38"/>
    </row>
    <row r="27" spans="1:10" ht="30" customHeight="1" x14ac:dyDescent="0.35">
      <c r="A27" s="21" t="s">
        <v>391</v>
      </c>
      <c r="B27" s="39" t="s">
        <v>753</v>
      </c>
      <c r="C27" s="40" t="s">
        <v>580</v>
      </c>
      <c r="D27" s="41" t="s">
        <v>752</v>
      </c>
      <c r="E27" s="22" t="s">
        <v>390</v>
      </c>
      <c r="F27" s="26" t="s">
        <v>369</v>
      </c>
      <c r="G27" s="27" t="s">
        <v>477</v>
      </c>
      <c r="H27" s="36">
        <v>5</v>
      </c>
      <c r="I27" s="42" t="s">
        <v>649</v>
      </c>
      <c r="J27" s="43"/>
    </row>
    <row r="28" spans="1:10" ht="30" customHeight="1" x14ac:dyDescent="0.35">
      <c r="A28" s="21" t="s">
        <v>392</v>
      </c>
      <c r="B28" s="39" t="s">
        <v>659</v>
      </c>
      <c r="C28" s="40" t="s">
        <v>393</v>
      </c>
      <c r="D28" s="41" t="s">
        <v>660</v>
      </c>
      <c r="E28" s="22" t="s">
        <v>394</v>
      </c>
      <c r="F28" s="26" t="s">
        <v>364</v>
      </c>
      <c r="G28" s="27" t="s">
        <v>477</v>
      </c>
      <c r="H28" s="36">
        <v>3</v>
      </c>
      <c r="I28" s="42" t="s">
        <v>653</v>
      </c>
      <c r="J28" s="43" t="s">
        <v>486</v>
      </c>
    </row>
    <row r="29" spans="1:10" ht="30" customHeight="1" x14ac:dyDescent="0.35">
      <c r="A29" s="21" t="s">
        <v>395</v>
      </c>
      <c r="B29" s="39" t="s">
        <v>659</v>
      </c>
      <c r="C29" s="40" t="s">
        <v>661</v>
      </c>
      <c r="D29" s="41" t="s">
        <v>660</v>
      </c>
      <c r="E29" s="22" t="s">
        <v>394</v>
      </c>
      <c r="F29" s="26" t="s">
        <v>364</v>
      </c>
      <c r="G29" s="27" t="s">
        <v>477</v>
      </c>
      <c r="H29" s="36">
        <v>3</v>
      </c>
      <c r="I29" s="42" t="s">
        <v>653</v>
      </c>
      <c r="J29" s="43" t="s">
        <v>486</v>
      </c>
    </row>
    <row r="30" spans="1:10" ht="30" customHeight="1" x14ac:dyDescent="0.35">
      <c r="A30" s="21" t="s">
        <v>396</v>
      </c>
      <c r="B30" s="22" t="s">
        <v>659</v>
      </c>
      <c r="C30" s="23" t="s">
        <v>525</v>
      </c>
      <c r="D30" s="44" t="s">
        <v>660</v>
      </c>
      <c r="E30" s="22" t="s">
        <v>394</v>
      </c>
      <c r="F30" s="26" t="s">
        <v>364</v>
      </c>
      <c r="G30" s="27" t="s">
        <v>477</v>
      </c>
      <c r="H30" s="36">
        <v>3</v>
      </c>
      <c r="I30" s="22" t="s">
        <v>653</v>
      </c>
      <c r="J30" s="45" t="s">
        <v>486</v>
      </c>
    </row>
    <row r="31" spans="1:10" ht="30" customHeight="1" x14ac:dyDescent="0.35">
      <c r="A31" s="21" t="s">
        <v>397</v>
      </c>
      <c r="B31" s="22" t="s">
        <v>662</v>
      </c>
      <c r="C31" s="23" t="s">
        <v>402</v>
      </c>
      <c r="D31" s="44" t="s">
        <v>663</v>
      </c>
      <c r="E31" s="22" t="s">
        <v>399</v>
      </c>
      <c r="F31" s="26" t="s">
        <v>369</v>
      </c>
      <c r="G31" s="27" t="s">
        <v>477</v>
      </c>
      <c r="H31" s="36">
        <v>3</v>
      </c>
      <c r="I31" s="22" t="s">
        <v>653</v>
      </c>
      <c r="J31" s="45" t="s">
        <v>664</v>
      </c>
    </row>
    <row r="32" spans="1:10" ht="30" customHeight="1" x14ac:dyDescent="0.35">
      <c r="A32" s="21" t="s">
        <v>400</v>
      </c>
      <c r="B32" s="22" t="s">
        <v>662</v>
      </c>
      <c r="C32" s="23" t="s">
        <v>398</v>
      </c>
      <c r="D32" s="44" t="s">
        <v>663</v>
      </c>
      <c r="E32" s="22" t="s">
        <v>399</v>
      </c>
      <c r="F32" s="26" t="s">
        <v>369</v>
      </c>
      <c r="G32" s="27" t="s">
        <v>477</v>
      </c>
      <c r="H32" s="36">
        <v>3</v>
      </c>
      <c r="I32" s="22" t="s">
        <v>653</v>
      </c>
      <c r="J32" s="45" t="s">
        <v>665</v>
      </c>
    </row>
    <row r="33" spans="1:10" ht="30" customHeight="1" x14ac:dyDescent="0.35">
      <c r="A33" s="21" t="s">
        <v>401</v>
      </c>
      <c r="B33" s="33" t="s">
        <v>662</v>
      </c>
      <c r="C33" s="46" t="s">
        <v>526</v>
      </c>
      <c r="D33" s="24" t="s">
        <v>663</v>
      </c>
      <c r="E33" s="22" t="s">
        <v>399</v>
      </c>
      <c r="F33" s="26" t="s">
        <v>369</v>
      </c>
      <c r="G33" s="27" t="s">
        <v>477</v>
      </c>
      <c r="H33" s="36">
        <v>3</v>
      </c>
      <c r="I33" s="22" t="s">
        <v>653</v>
      </c>
      <c r="J33" s="45" t="s">
        <v>527</v>
      </c>
    </row>
    <row r="34" spans="1:10" ht="30" customHeight="1" x14ac:dyDescent="0.35">
      <c r="A34" s="21" t="s">
        <v>581</v>
      </c>
      <c r="B34" s="33" t="s">
        <v>754</v>
      </c>
      <c r="C34" s="46" t="s">
        <v>755</v>
      </c>
      <c r="D34" s="44" t="s">
        <v>663</v>
      </c>
      <c r="E34" s="22" t="s">
        <v>399</v>
      </c>
      <c r="F34" s="26" t="s">
        <v>369</v>
      </c>
      <c r="G34" s="47" t="s">
        <v>477</v>
      </c>
      <c r="H34" s="36">
        <v>3</v>
      </c>
      <c r="I34" s="33" t="s">
        <v>653</v>
      </c>
      <c r="J34" s="45" t="s">
        <v>756</v>
      </c>
    </row>
    <row r="35" spans="1:10" ht="30" customHeight="1" x14ac:dyDescent="0.35">
      <c r="A35" s="21" t="s">
        <v>403</v>
      </c>
      <c r="B35" s="33" t="s">
        <v>378</v>
      </c>
      <c r="C35" s="46" t="s">
        <v>404</v>
      </c>
      <c r="D35" s="44" t="s">
        <v>405</v>
      </c>
      <c r="E35" s="22" t="s">
        <v>406</v>
      </c>
      <c r="F35" s="26" t="s">
        <v>364</v>
      </c>
      <c r="G35" s="47" t="s">
        <v>477</v>
      </c>
      <c r="H35" s="36">
        <v>2</v>
      </c>
      <c r="I35" s="33" t="s">
        <v>651</v>
      </c>
      <c r="J35" s="45" t="s">
        <v>528</v>
      </c>
    </row>
    <row r="36" spans="1:10" ht="30" customHeight="1" x14ac:dyDescent="0.35">
      <c r="A36" s="21" t="s">
        <v>407</v>
      </c>
      <c r="B36" s="33" t="s">
        <v>378</v>
      </c>
      <c r="C36" s="46" t="s">
        <v>408</v>
      </c>
      <c r="D36" s="44" t="s">
        <v>405</v>
      </c>
      <c r="E36" s="22" t="s">
        <v>406</v>
      </c>
      <c r="F36" s="26" t="s">
        <v>364</v>
      </c>
      <c r="G36" s="47" t="s">
        <v>477</v>
      </c>
      <c r="H36" s="36">
        <v>2</v>
      </c>
      <c r="I36" s="33" t="s">
        <v>651</v>
      </c>
      <c r="J36" s="45" t="s">
        <v>529</v>
      </c>
    </row>
    <row r="37" spans="1:10" ht="30" customHeight="1" x14ac:dyDescent="0.35">
      <c r="A37" s="21" t="s">
        <v>409</v>
      </c>
      <c r="B37" s="33" t="s">
        <v>378</v>
      </c>
      <c r="C37" s="46" t="s">
        <v>410</v>
      </c>
      <c r="D37" s="44" t="s">
        <v>405</v>
      </c>
      <c r="E37" s="22" t="s">
        <v>406</v>
      </c>
      <c r="F37" s="26" t="s">
        <v>364</v>
      </c>
      <c r="G37" s="47" t="s">
        <v>477</v>
      </c>
      <c r="H37" s="36">
        <v>2</v>
      </c>
      <c r="I37" s="33" t="s">
        <v>651</v>
      </c>
      <c r="J37" s="45" t="s">
        <v>530</v>
      </c>
    </row>
    <row r="38" spans="1:10" ht="30" customHeight="1" x14ac:dyDescent="0.35">
      <c r="A38" s="21" t="s">
        <v>666</v>
      </c>
      <c r="B38" s="33" t="s">
        <v>378</v>
      </c>
      <c r="C38" s="46" t="s">
        <v>667</v>
      </c>
      <c r="D38" s="44" t="s">
        <v>405</v>
      </c>
      <c r="E38" s="22" t="s">
        <v>406</v>
      </c>
      <c r="F38" s="26" t="s">
        <v>364</v>
      </c>
      <c r="G38" s="47" t="s">
        <v>477</v>
      </c>
      <c r="H38" s="36">
        <v>2</v>
      </c>
      <c r="I38" s="33" t="s">
        <v>651</v>
      </c>
      <c r="J38" s="45" t="s">
        <v>668</v>
      </c>
    </row>
    <row r="39" spans="1:10" ht="30" customHeight="1" x14ac:dyDescent="0.35">
      <c r="A39" s="21" t="s">
        <v>411</v>
      </c>
      <c r="B39" s="33" t="s">
        <v>412</v>
      </c>
      <c r="C39" s="46" t="s">
        <v>417</v>
      </c>
      <c r="D39" s="44" t="s">
        <v>413</v>
      </c>
      <c r="E39" s="22" t="s">
        <v>414</v>
      </c>
      <c r="F39" s="26" t="s">
        <v>364</v>
      </c>
      <c r="G39" s="47" t="s">
        <v>477</v>
      </c>
      <c r="H39" s="36">
        <v>3</v>
      </c>
      <c r="I39" s="33" t="s">
        <v>669</v>
      </c>
      <c r="J39" s="45" t="s">
        <v>670</v>
      </c>
    </row>
    <row r="40" spans="1:10" ht="30" customHeight="1" x14ac:dyDescent="0.35">
      <c r="A40" s="21" t="s">
        <v>415</v>
      </c>
      <c r="B40" s="33" t="s">
        <v>412</v>
      </c>
      <c r="C40" s="46" t="s">
        <v>757</v>
      </c>
      <c r="D40" s="44" t="s">
        <v>413</v>
      </c>
      <c r="E40" s="22" t="s">
        <v>414</v>
      </c>
      <c r="F40" s="26" t="s">
        <v>364</v>
      </c>
      <c r="G40" s="47" t="s">
        <v>477</v>
      </c>
      <c r="H40" s="36">
        <v>3</v>
      </c>
      <c r="I40" s="33" t="s">
        <v>669</v>
      </c>
      <c r="J40" s="75" t="s">
        <v>758</v>
      </c>
    </row>
    <row r="41" spans="1:10" ht="30" customHeight="1" x14ac:dyDescent="0.35">
      <c r="A41" s="21" t="s">
        <v>416</v>
      </c>
      <c r="B41" s="48" t="s">
        <v>412</v>
      </c>
      <c r="C41" s="49" t="s">
        <v>671</v>
      </c>
      <c r="D41" s="50" t="s">
        <v>413</v>
      </c>
      <c r="E41" s="22" t="s">
        <v>414</v>
      </c>
      <c r="F41" s="26" t="s">
        <v>364</v>
      </c>
      <c r="G41" s="51" t="s">
        <v>477</v>
      </c>
      <c r="H41" s="36">
        <v>3</v>
      </c>
      <c r="I41" s="52" t="s">
        <v>669</v>
      </c>
      <c r="J41" s="53" t="s">
        <v>670</v>
      </c>
    </row>
    <row r="42" spans="1:10" ht="30" customHeight="1" x14ac:dyDescent="0.35">
      <c r="A42" s="21" t="s">
        <v>418</v>
      </c>
      <c r="B42" s="52" t="s">
        <v>531</v>
      </c>
      <c r="C42" s="49" t="s">
        <v>532</v>
      </c>
      <c r="D42" s="50" t="s">
        <v>419</v>
      </c>
      <c r="E42" s="22" t="s">
        <v>420</v>
      </c>
      <c r="F42" s="26" t="s">
        <v>364</v>
      </c>
      <c r="G42" s="51" t="s">
        <v>477</v>
      </c>
      <c r="H42" s="36">
        <v>4</v>
      </c>
      <c r="I42" s="52" t="s">
        <v>651</v>
      </c>
      <c r="J42" s="53"/>
    </row>
    <row r="43" spans="1:10" ht="30" customHeight="1" x14ac:dyDescent="0.35">
      <c r="A43" s="21" t="s">
        <v>421</v>
      </c>
      <c r="B43" s="48" t="s">
        <v>531</v>
      </c>
      <c r="C43" s="49" t="s">
        <v>422</v>
      </c>
      <c r="D43" s="54" t="s">
        <v>419</v>
      </c>
      <c r="E43" s="22" t="s">
        <v>420</v>
      </c>
      <c r="F43" s="26" t="s">
        <v>364</v>
      </c>
      <c r="G43" s="51" t="s">
        <v>477</v>
      </c>
      <c r="H43" s="36">
        <v>4</v>
      </c>
      <c r="I43" s="52" t="s">
        <v>651</v>
      </c>
      <c r="J43" s="45"/>
    </row>
    <row r="44" spans="1:10" ht="30" customHeight="1" x14ac:dyDescent="0.35">
      <c r="A44" s="21" t="s">
        <v>423</v>
      </c>
      <c r="B44" s="22" t="s">
        <v>488</v>
      </c>
      <c r="C44" s="23" t="s">
        <v>759</v>
      </c>
      <c r="D44" s="24" t="s">
        <v>672</v>
      </c>
      <c r="E44" s="22" t="s">
        <v>424</v>
      </c>
      <c r="F44" s="26" t="s">
        <v>369</v>
      </c>
      <c r="G44" s="27" t="s">
        <v>477</v>
      </c>
      <c r="H44" s="36">
        <v>5</v>
      </c>
      <c r="I44" s="22" t="s">
        <v>673</v>
      </c>
      <c r="J44" s="45" t="s">
        <v>760</v>
      </c>
    </row>
    <row r="45" spans="1:10" ht="30" customHeight="1" x14ac:dyDescent="0.35">
      <c r="A45" s="21" t="s">
        <v>425</v>
      </c>
      <c r="B45" s="22" t="s">
        <v>761</v>
      </c>
      <c r="C45" s="23" t="s">
        <v>762</v>
      </c>
      <c r="D45" s="24" t="s">
        <v>674</v>
      </c>
      <c r="E45" s="22" t="s">
        <v>424</v>
      </c>
      <c r="F45" s="26" t="s">
        <v>369</v>
      </c>
      <c r="G45" s="27" t="s">
        <v>477</v>
      </c>
      <c r="H45" s="36">
        <v>5</v>
      </c>
      <c r="I45" s="22" t="s">
        <v>673</v>
      </c>
      <c r="J45" s="43" t="s">
        <v>763</v>
      </c>
    </row>
    <row r="46" spans="1:10" ht="30" customHeight="1" x14ac:dyDescent="0.35">
      <c r="A46" s="21" t="s">
        <v>426</v>
      </c>
      <c r="B46" s="33" t="s">
        <v>675</v>
      </c>
      <c r="C46" s="46" t="s">
        <v>764</v>
      </c>
      <c r="D46" s="44" t="s">
        <v>676</v>
      </c>
      <c r="E46" s="22" t="s">
        <v>424</v>
      </c>
      <c r="F46" s="26" t="s">
        <v>369</v>
      </c>
      <c r="G46" s="27" t="s">
        <v>477</v>
      </c>
      <c r="H46" s="36">
        <v>5</v>
      </c>
      <c r="I46" s="22" t="s">
        <v>673</v>
      </c>
      <c r="J46" s="45" t="s">
        <v>677</v>
      </c>
    </row>
    <row r="47" spans="1:10" ht="30" customHeight="1" x14ac:dyDescent="0.35">
      <c r="A47" s="55" t="s">
        <v>427</v>
      </c>
      <c r="B47" s="33" t="s">
        <v>488</v>
      </c>
      <c r="C47" s="46" t="s">
        <v>765</v>
      </c>
      <c r="D47" s="44" t="s">
        <v>678</v>
      </c>
      <c r="E47" s="22" t="s">
        <v>424</v>
      </c>
      <c r="F47" s="26" t="s">
        <v>369</v>
      </c>
      <c r="G47" s="27" t="s">
        <v>477</v>
      </c>
      <c r="H47" s="36">
        <v>5</v>
      </c>
      <c r="I47" s="33" t="s">
        <v>673</v>
      </c>
      <c r="J47" s="28" t="s">
        <v>766</v>
      </c>
    </row>
    <row r="48" spans="1:10" ht="30" customHeight="1" x14ac:dyDescent="0.35">
      <c r="A48" s="55" t="s">
        <v>428</v>
      </c>
      <c r="B48" s="33" t="s">
        <v>487</v>
      </c>
      <c r="C48" s="46" t="s">
        <v>533</v>
      </c>
      <c r="D48" s="44" t="s">
        <v>679</v>
      </c>
      <c r="E48" s="22" t="s">
        <v>424</v>
      </c>
      <c r="F48" s="26" t="s">
        <v>369</v>
      </c>
      <c r="G48" s="27" t="s">
        <v>477</v>
      </c>
      <c r="H48" s="36">
        <v>5</v>
      </c>
      <c r="I48" s="33" t="s">
        <v>673</v>
      </c>
      <c r="J48" s="28" t="s">
        <v>489</v>
      </c>
    </row>
    <row r="49" spans="1:10" ht="30" customHeight="1" x14ac:dyDescent="0.35">
      <c r="A49" s="55" t="s">
        <v>534</v>
      </c>
      <c r="B49" s="33" t="s">
        <v>487</v>
      </c>
      <c r="C49" s="46" t="s">
        <v>767</v>
      </c>
      <c r="D49" s="44" t="s">
        <v>680</v>
      </c>
      <c r="E49" s="22" t="s">
        <v>424</v>
      </c>
      <c r="F49" s="26" t="s">
        <v>369</v>
      </c>
      <c r="G49" s="27" t="s">
        <v>477</v>
      </c>
      <c r="H49" s="36">
        <v>5</v>
      </c>
      <c r="I49" s="33" t="s">
        <v>673</v>
      </c>
      <c r="J49" s="28" t="s">
        <v>768</v>
      </c>
    </row>
    <row r="50" spans="1:10" ht="30" customHeight="1" x14ac:dyDescent="0.35">
      <c r="A50" s="55" t="s">
        <v>769</v>
      </c>
      <c r="B50" s="22" t="s">
        <v>770</v>
      </c>
      <c r="C50" s="46" t="s">
        <v>771</v>
      </c>
      <c r="D50" s="44" t="s">
        <v>772</v>
      </c>
      <c r="E50" s="22" t="s">
        <v>424</v>
      </c>
      <c r="F50" s="26" t="s">
        <v>369</v>
      </c>
      <c r="G50" s="27" t="s">
        <v>477</v>
      </c>
      <c r="H50" s="36">
        <v>5</v>
      </c>
      <c r="I50" s="33" t="s">
        <v>673</v>
      </c>
      <c r="J50" s="45" t="s">
        <v>773</v>
      </c>
    </row>
    <row r="51" spans="1:10" ht="30" customHeight="1" x14ac:dyDescent="0.35">
      <c r="A51" s="55" t="s">
        <v>429</v>
      </c>
      <c r="B51" s="22" t="s">
        <v>681</v>
      </c>
      <c r="C51" s="23" t="s">
        <v>774</v>
      </c>
      <c r="D51" s="44" t="s">
        <v>682</v>
      </c>
      <c r="E51" s="22" t="s">
        <v>430</v>
      </c>
      <c r="F51" s="26" t="s">
        <v>369</v>
      </c>
      <c r="G51" s="27" t="s">
        <v>365</v>
      </c>
      <c r="H51" s="36">
        <v>2</v>
      </c>
      <c r="I51" s="33" t="s">
        <v>651</v>
      </c>
      <c r="J51" s="45" t="s">
        <v>775</v>
      </c>
    </row>
    <row r="52" spans="1:10" ht="30" customHeight="1" x14ac:dyDescent="0.35">
      <c r="A52" s="55" t="s">
        <v>683</v>
      </c>
      <c r="B52" s="33" t="s">
        <v>684</v>
      </c>
      <c r="C52" s="46" t="s">
        <v>776</v>
      </c>
      <c r="D52" s="44" t="s">
        <v>682</v>
      </c>
      <c r="E52" s="22" t="s">
        <v>430</v>
      </c>
      <c r="F52" s="26" t="s">
        <v>369</v>
      </c>
      <c r="G52" s="27" t="s">
        <v>365</v>
      </c>
      <c r="H52" s="36">
        <v>2</v>
      </c>
      <c r="I52" s="33" t="s">
        <v>651</v>
      </c>
      <c r="J52" s="28" t="s">
        <v>777</v>
      </c>
    </row>
    <row r="53" spans="1:10" ht="30" customHeight="1" x14ac:dyDescent="0.35">
      <c r="A53" s="55" t="s">
        <v>431</v>
      </c>
      <c r="B53" s="33" t="s">
        <v>432</v>
      </c>
      <c r="C53" s="46" t="s">
        <v>535</v>
      </c>
      <c r="D53" s="44" t="s">
        <v>685</v>
      </c>
      <c r="E53" s="22" t="s">
        <v>433</v>
      </c>
      <c r="F53" s="26" t="s">
        <v>364</v>
      </c>
      <c r="G53" s="27" t="s">
        <v>477</v>
      </c>
      <c r="H53" s="36">
        <v>4</v>
      </c>
      <c r="I53" s="33" t="s">
        <v>651</v>
      </c>
      <c r="J53" s="28" t="s">
        <v>778</v>
      </c>
    </row>
    <row r="54" spans="1:10" ht="30" customHeight="1" x14ac:dyDescent="0.35">
      <c r="A54" s="55" t="s">
        <v>434</v>
      </c>
      <c r="B54" s="33" t="s">
        <v>435</v>
      </c>
      <c r="C54" s="46" t="s">
        <v>490</v>
      </c>
      <c r="D54" s="44" t="s">
        <v>685</v>
      </c>
      <c r="E54" s="22" t="s">
        <v>433</v>
      </c>
      <c r="F54" s="26" t="s">
        <v>364</v>
      </c>
      <c r="G54" s="27" t="s">
        <v>477</v>
      </c>
      <c r="H54" s="36">
        <v>4</v>
      </c>
      <c r="I54" s="33" t="s">
        <v>651</v>
      </c>
      <c r="J54" s="28" t="s">
        <v>778</v>
      </c>
    </row>
    <row r="55" spans="1:10" ht="30" customHeight="1" x14ac:dyDescent="0.35">
      <c r="A55" s="55" t="s">
        <v>436</v>
      </c>
      <c r="B55" s="33" t="s">
        <v>437</v>
      </c>
      <c r="C55" s="46" t="s">
        <v>438</v>
      </c>
      <c r="D55" s="44" t="s">
        <v>685</v>
      </c>
      <c r="E55" s="22" t="s">
        <v>433</v>
      </c>
      <c r="F55" s="26" t="s">
        <v>364</v>
      </c>
      <c r="G55" s="27" t="s">
        <v>477</v>
      </c>
      <c r="H55" s="36">
        <v>4</v>
      </c>
      <c r="I55" s="33" t="s">
        <v>651</v>
      </c>
      <c r="J55" s="28" t="s">
        <v>778</v>
      </c>
    </row>
    <row r="56" spans="1:10" ht="30" customHeight="1" x14ac:dyDescent="0.35">
      <c r="A56" s="55" t="s">
        <v>439</v>
      </c>
      <c r="B56" s="33" t="s">
        <v>440</v>
      </c>
      <c r="C56" s="46" t="s">
        <v>491</v>
      </c>
      <c r="D56" s="35" t="s">
        <v>685</v>
      </c>
      <c r="E56" s="22" t="s">
        <v>433</v>
      </c>
      <c r="F56" s="26" t="s">
        <v>364</v>
      </c>
      <c r="G56" s="47" t="s">
        <v>477</v>
      </c>
      <c r="H56" s="36">
        <v>4</v>
      </c>
      <c r="I56" s="37" t="s">
        <v>651</v>
      </c>
      <c r="J56" s="38" t="s">
        <v>778</v>
      </c>
    </row>
    <row r="57" spans="1:10" ht="30" customHeight="1" x14ac:dyDescent="0.35">
      <c r="A57" s="55" t="s">
        <v>492</v>
      </c>
      <c r="B57" s="33" t="s">
        <v>493</v>
      </c>
      <c r="C57" s="46" t="s">
        <v>779</v>
      </c>
      <c r="D57" s="41" t="s">
        <v>780</v>
      </c>
      <c r="E57" s="22" t="s">
        <v>494</v>
      </c>
      <c r="F57" s="26" t="s">
        <v>364</v>
      </c>
      <c r="G57" s="47" t="s">
        <v>477</v>
      </c>
      <c r="H57" s="36">
        <v>3</v>
      </c>
      <c r="I57" s="42" t="s">
        <v>669</v>
      </c>
      <c r="J57" s="38" t="s">
        <v>536</v>
      </c>
    </row>
    <row r="58" spans="1:10" ht="30" customHeight="1" x14ac:dyDescent="0.35">
      <c r="A58" s="55" t="s">
        <v>495</v>
      </c>
      <c r="B58" s="33" t="s">
        <v>496</v>
      </c>
      <c r="C58" s="46" t="s">
        <v>781</v>
      </c>
      <c r="D58" s="44" t="s">
        <v>780</v>
      </c>
      <c r="E58" s="22" t="s">
        <v>494</v>
      </c>
      <c r="F58" s="26" t="s">
        <v>364</v>
      </c>
      <c r="G58" s="27" t="s">
        <v>477</v>
      </c>
      <c r="H58" s="36">
        <v>3</v>
      </c>
      <c r="I58" s="33" t="s">
        <v>669</v>
      </c>
      <c r="J58" s="45" t="s">
        <v>536</v>
      </c>
    </row>
    <row r="59" spans="1:10" ht="45" x14ac:dyDescent="0.35">
      <c r="A59" s="55" t="s">
        <v>441</v>
      </c>
      <c r="B59" s="33" t="s">
        <v>442</v>
      </c>
      <c r="C59" s="46" t="s">
        <v>537</v>
      </c>
      <c r="D59" s="44" t="s">
        <v>443</v>
      </c>
      <c r="E59" s="22" t="s">
        <v>444</v>
      </c>
      <c r="F59" s="26" t="s">
        <v>364</v>
      </c>
      <c r="G59" s="27" t="s">
        <v>477</v>
      </c>
      <c r="H59" s="36">
        <v>3</v>
      </c>
      <c r="I59" s="33" t="s">
        <v>649</v>
      </c>
      <c r="J59" s="45"/>
    </row>
    <row r="60" spans="1:10" ht="30" customHeight="1" x14ac:dyDescent="0.35">
      <c r="A60" s="55" t="s">
        <v>445</v>
      </c>
      <c r="B60" s="33" t="s">
        <v>442</v>
      </c>
      <c r="C60" s="46" t="s">
        <v>782</v>
      </c>
      <c r="D60" s="44" t="s">
        <v>443</v>
      </c>
      <c r="E60" s="22" t="s">
        <v>444</v>
      </c>
      <c r="F60" s="26" t="s">
        <v>364</v>
      </c>
      <c r="G60" s="27" t="s">
        <v>477</v>
      </c>
      <c r="H60" s="36">
        <v>3</v>
      </c>
      <c r="I60" s="33" t="s">
        <v>649</v>
      </c>
      <c r="J60" s="45"/>
    </row>
    <row r="61" spans="1:10" ht="30" customHeight="1" x14ac:dyDescent="0.35">
      <c r="A61" s="55" t="s">
        <v>446</v>
      </c>
      <c r="B61" s="33" t="s">
        <v>447</v>
      </c>
      <c r="C61" s="46" t="s">
        <v>538</v>
      </c>
      <c r="D61" s="44" t="s">
        <v>448</v>
      </c>
      <c r="E61" s="22" t="s">
        <v>449</v>
      </c>
      <c r="F61" s="26" t="s">
        <v>364</v>
      </c>
      <c r="G61" s="27" t="s">
        <v>477</v>
      </c>
      <c r="H61" s="36">
        <v>5</v>
      </c>
      <c r="I61" s="33" t="s">
        <v>653</v>
      </c>
      <c r="J61" s="45" t="s">
        <v>539</v>
      </c>
    </row>
    <row r="62" spans="1:10" ht="30" customHeight="1" x14ac:dyDescent="0.35">
      <c r="A62" s="55" t="s">
        <v>450</v>
      </c>
      <c r="B62" s="33" t="s">
        <v>451</v>
      </c>
      <c r="C62" s="46" t="s">
        <v>497</v>
      </c>
      <c r="D62" s="56" t="s">
        <v>448</v>
      </c>
      <c r="E62" s="22" t="s">
        <v>449</v>
      </c>
      <c r="F62" s="26" t="s">
        <v>364</v>
      </c>
      <c r="G62" s="27" t="s">
        <v>477</v>
      </c>
      <c r="H62" s="36">
        <v>5</v>
      </c>
      <c r="I62" s="33" t="s">
        <v>651</v>
      </c>
      <c r="J62" s="45" t="s">
        <v>452</v>
      </c>
    </row>
    <row r="63" spans="1:10" ht="30" customHeight="1" x14ac:dyDescent="0.35">
      <c r="A63" s="55" t="s">
        <v>453</v>
      </c>
      <c r="B63" s="33" t="s">
        <v>454</v>
      </c>
      <c r="C63" s="46" t="s">
        <v>498</v>
      </c>
      <c r="D63" s="44" t="s">
        <v>499</v>
      </c>
      <c r="E63" s="22" t="s">
        <v>455</v>
      </c>
      <c r="F63" s="26" t="s">
        <v>364</v>
      </c>
      <c r="G63" s="27" t="s">
        <v>477</v>
      </c>
      <c r="H63" s="36">
        <v>3</v>
      </c>
      <c r="I63" s="33" t="s">
        <v>653</v>
      </c>
      <c r="J63" s="45"/>
    </row>
    <row r="64" spans="1:10" ht="30" customHeight="1" x14ac:dyDescent="0.35">
      <c r="A64" s="55" t="s">
        <v>456</v>
      </c>
      <c r="B64" s="33" t="s">
        <v>454</v>
      </c>
      <c r="C64" s="46" t="s">
        <v>582</v>
      </c>
      <c r="D64" s="57" t="s">
        <v>499</v>
      </c>
      <c r="E64" s="22" t="s">
        <v>455</v>
      </c>
      <c r="F64" s="26" t="s">
        <v>364</v>
      </c>
      <c r="G64" s="47" t="s">
        <v>477</v>
      </c>
      <c r="H64" s="58">
        <v>3</v>
      </c>
      <c r="I64" s="33" t="s">
        <v>653</v>
      </c>
      <c r="J64" s="45"/>
    </row>
    <row r="65" spans="1:10" ht="30" customHeight="1" x14ac:dyDescent="0.35">
      <c r="A65" s="55" t="s">
        <v>457</v>
      </c>
      <c r="B65" s="33" t="s">
        <v>454</v>
      </c>
      <c r="C65" s="46" t="s">
        <v>458</v>
      </c>
      <c r="D65" s="59" t="s">
        <v>499</v>
      </c>
      <c r="E65" s="22" t="s">
        <v>455</v>
      </c>
      <c r="F65" s="26" t="s">
        <v>364</v>
      </c>
      <c r="G65" s="47" t="s">
        <v>477</v>
      </c>
      <c r="H65" s="58">
        <v>3</v>
      </c>
      <c r="I65" s="33" t="s">
        <v>653</v>
      </c>
      <c r="J65" s="45"/>
    </row>
    <row r="66" spans="1:10" ht="30" customHeight="1" x14ac:dyDescent="0.35">
      <c r="A66" s="55" t="s">
        <v>459</v>
      </c>
      <c r="B66" s="33" t="s">
        <v>783</v>
      </c>
      <c r="C66" s="46" t="s">
        <v>784</v>
      </c>
      <c r="D66" s="44" t="s">
        <v>785</v>
      </c>
      <c r="E66" s="22" t="s">
        <v>460</v>
      </c>
      <c r="F66" s="26" t="s">
        <v>364</v>
      </c>
      <c r="G66" s="47" t="s">
        <v>477</v>
      </c>
      <c r="H66" s="58">
        <v>3</v>
      </c>
      <c r="I66" s="33" t="s">
        <v>653</v>
      </c>
      <c r="J66" s="45" t="s">
        <v>786</v>
      </c>
    </row>
    <row r="67" spans="1:10" ht="30" customHeight="1" x14ac:dyDescent="0.35">
      <c r="A67" s="55" t="s">
        <v>461</v>
      </c>
      <c r="B67" s="22" t="s">
        <v>783</v>
      </c>
      <c r="C67" s="46" t="s">
        <v>787</v>
      </c>
      <c r="D67" s="46" t="s">
        <v>785</v>
      </c>
      <c r="E67" s="22" t="s">
        <v>460</v>
      </c>
      <c r="F67" s="26" t="s">
        <v>364</v>
      </c>
      <c r="G67" s="27" t="s">
        <v>477</v>
      </c>
      <c r="H67" s="36">
        <v>3</v>
      </c>
      <c r="I67" s="22" t="s">
        <v>653</v>
      </c>
      <c r="J67" s="28" t="s">
        <v>788</v>
      </c>
    </row>
    <row r="68" spans="1:10" ht="30" customHeight="1" x14ac:dyDescent="0.35">
      <c r="A68" s="55" t="s">
        <v>462</v>
      </c>
      <c r="B68" s="22" t="s">
        <v>686</v>
      </c>
      <c r="C68" s="23" t="s">
        <v>789</v>
      </c>
      <c r="D68" s="46" t="s">
        <v>785</v>
      </c>
      <c r="E68" s="22" t="s">
        <v>460</v>
      </c>
      <c r="F68" s="26" t="s">
        <v>364</v>
      </c>
      <c r="G68" s="27" t="s">
        <v>477</v>
      </c>
      <c r="H68" s="36">
        <v>3</v>
      </c>
      <c r="I68" s="22" t="s">
        <v>653</v>
      </c>
      <c r="J68" s="28" t="s">
        <v>790</v>
      </c>
    </row>
    <row r="69" spans="1:10" ht="30" customHeight="1" x14ac:dyDescent="0.35">
      <c r="A69" s="55" t="s">
        <v>583</v>
      </c>
      <c r="B69" s="33" t="s">
        <v>584</v>
      </c>
      <c r="C69" s="23" t="s">
        <v>791</v>
      </c>
      <c r="D69" s="46"/>
      <c r="E69" s="22" t="s">
        <v>585</v>
      </c>
      <c r="F69" s="26" t="s">
        <v>369</v>
      </c>
      <c r="G69" s="27" t="s">
        <v>365</v>
      </c>
      <c r="H69" s="36">
        <v>2</v>
      </c>
      <c r="I69" s="22" t="s">
        <v>649</v>
      </c>
      <c r="J69" s="45"/>
    </row>
    <row r="70" spans="1:10" ht="30" customHeight="1" x14ac:dyDescent="0.35">
      <c r="A70" s="55" t="s">
        <v>586</v>
      </c>
      <c r="B70" s="33" t="s">
        <v>540</v>
      </c>
      <c r="C70" s="23" t="s">
        <v>791</v>
      </c>
      <c r="D70" s="46"/>
      <c r="E70" s="22" t="s">
        <v>585</v>
      </c>
      <c r="F70" s="26" t="s">
        <v>369</v>
      </c>
      <c r="G70" s="27" t="s">
        <v>365</v>
      </c>
      <c r="H70" s="36">
        <v>2</v>
      </c>
      <c r="I70" s="22" t="s">
        <v>649</v>
      </c>
      <c r="J70" s="45"/>
    </row>
    <row r="71" spans="1:10" ht="30" customHeight="1" x14ac:dyDescent="0.35">
      <c r="A71" s="55" t="s">
        <v>463</v>
      </c>
      <c r="B71" s="22" t="s">
        <v>464</v>
      </c>
      <c r="C71" s="23" t="s">
        <v>792</v>
      </c>
      <c r="D71" s="46" t="s">
        <v>793</v>
      </c>
      <c r="E71" s="22" t="s">
        <v>465</v>
      </c>
      <c r="F71" s="26" t="s">
        <v>364</v>
      </c>
      <c r="G71" s="27" t="s">
        <v>365</v>
      </c>
      <c r="H71" s="36">
        <v>4</v>
      </c>
      <c r="I71" s="22" t="s">
        <v>669</v>
      </c>
      <c r="J71" s="28" t="s">
        <v>794</v>
      </c>
    </row>
    <row r="72" spans="1:10" ht="30" customHeight="1" x14ac:dyDescent="0.35">
      <c r="A72" s="55" t="s">
        <v>466</v>
      </c>
      <c r="B72" s="22" t="s">
        <v>464</v>
      </c>
      <c r="C72" s="23" t="s">
        <v>795</v>
      </c>
      <c r="D72" s="24" t="s">
        <v>796</v>
      </c>
      <c r="E72" s="22" t="s">
        <v>465</v>
      </c>
      <c r="F72" s="26" t="s">
        <v>364</v>
      </c>
      <c r="G72" s="27" t="s">
        <v>365</v>
      </c>
      <c r="H72" s="36">
        <v>4</v>
      </c>
      <c r="I72" s="22" t="s">
        <v>669</v>
      </c>
      <c r="J72" s="28" t="s">
        <v>797</v>
      </c>
    </row>
    <row r="73" spans="1:10" ht="30" customHeight="1" x14ac:dyDescent="0.35">
      <c r="A73" s="55" t="s">
        <v>467</v>
      </c>
      <c r="B73" s="22" t="s">
        <v>464</v>
      </c>
      <c r="C73" s="23" t="s">
        <v>798</v>
      </c>
      <c r="D73" s="24" t="s">
        <v>799</v>
      </c>
      <c r="E73" s="22" t="s">
        <v>465</v>
      </c>
      <c r="F73" s="26" t="s">
        <v>364</v>
      </c>
      <c r="G73" s="27" t="s">
        <v>365</v>
      </c>
      <c r="H73" s="36">
        <v>4</v>
      </c>
      <c r="I73" s="22" t="s">
        <v>669</v>
      </c>
      <c r="J73" s="28" t="s">
        <v>800</v>
      </c>
    </row>
    <row r="74" spans="1:10" ht="30" customHeight="1" x14ac:dyDescent="0.35">
      <c r="A74" s="55" t="s">
        <v>468</v>
      </c>
      <c r="B74" s="22" t="s">
        <v>464</v>
      </c>
      <c r="C74" s="23" t="s">
        <v>801</v>
      </c>
      <c r="D74" s="60" t="s">
        <v>802</v>
      </c>
      <c r="E74" s="22" t="s">
        <v>465</v>
      </c>
      <c r="F74" s="26" t="s">
        <v>364</v>
      </c>
      <c r="G74" s="27" t="s">
        <v>365</v>
      </c>
      <c r="H74" s="36">
        <v>4</v>
      </c>
      <c r="I74" s="22" t="s">
        <v>669</v>
      </c>
      <c r="J74" s="28" t="s">
        <v>803</v>
      </c>
    </row>
    <row r="75" spans="1:10" ht="30" customHeight="1" x14ac:dyDescent="0.35">
      <c r="A75" s="21" t="s">
        <v>469</v>
      </c>
      <c r="B75" s="22" t="s">
        <v>464</v>
      </c>
      <c r="C75" s="23" t="s">
        <v>804</v>
      </c>
      <c r="D75" s="60" t="s">
        <v>805</v>
      </c>
      <c r="E75" s="22" t="s">
        <v>465</v>
      </c>
      <c r="F75" s="26" t="s">
        <v>364</v>
      </c>
      <c r="G75" s="27" t="s">
        <v>365</v>
      </c>
      <c r="H75" s="36">
        <v>4</v>
      </c>
      <c r="I75" s="22" t="s">
        <v>669</v>
      </c>
      <c r="J75" s="28" t="s">
        <v>806</v>
      </c>
    </row>
    <row r="76" spans="1:10" ht="30" customHeight="1" x14ac:dyDescent="0.35">
      <c r="A76" s="21" t="s">
        <v>470</v>
      </c>
      <c r="B76" s="22" t="s">
        <v>807</v>
      </c>
      <c r="C76" s="23" t="s">
        <v>808</v>
      </c>
      <c r="D76" s="60" t="s">
        <v>809</v>
      </c>
      <c r="E76" s="22" t="s">
        <v>465</v>
      </c>
      <c r="F76" s="26" t="s">
        <v>364</v>
      </c>
      <c r="G76" s="27" t="s">
        <v>365</v>
      </c>
      <c r="H76" s="36">
        <v>4</v>
      </c>
      <c r="I76" s="22" t="s">
        <v>669</v>
      </c>
      <c r="J76" s="28" t="s">
        <v>810</v>
      </c>
    </row>
    <row r="77" spans="1:10" ht="30" customHeight="1" x14ac:dyDescent="0.35">
      <c r="A77" s="21" t="s">
        <v>566</v>
      </c>
      <c r="B77" s="22" t="s">
        <v>811</v>
      </c>
      <c r="C77" s="23" t="s">
        <v>812</v>
      </c>
      <c r="D77" s="60" t="s">
        <v>813</v>
      </c>
      <c r="E77" s="22" t="s">
        <v>465</v>
      </c>
      <c r="F77" s="26" t="s">
        <v>364</v>
      </c>
      <c r="G77" s="27" t="s">
        <v>365</v>
      </c>
      <c r="H77" s="36">
        <v>4</v>
      </c>
      <c r="I77" s="22" t="s">
        <v>669</v>
      </c>
      <c r="J77" s="28" t="s">
        <v>814</v>
      </c>
    </row>
    <row r="78" spans="1:10" ht="30" customHeight="1" x14ac:dyDescent="0.35">
      <c r="A78" s="21" t="s">
        <v>567</v>
      </c>
      <c r="B78" s="22" t="s">
        <v>815</v>
      </c>
      <c r="C78" s="23" t="s">
        <v>816</v>
      </c>
      <c r="D78" s="60" t="s">
        <v>817</v>
      </c>
      <c r="E78" s="22" t="s">
        <v>465</v>
      </c>
      <c r="F78" s="26" t="s">
        <v>364</v>
      </c>
      <c r="G78" s="27" t="s">
        <v>365</v>
      </c>
      <c r="H78" s="36">
        <v>4</v>
      </c>
      <c r="I78" s="22" t="s">
        <v>669</v>
      </c>
      <c r="J78" s="28" t="s">
        <v>818</v>
      </c>
    </row>
    <row r="79" spans="1:10" ht="30" customHeight="1" x14ac:dyDescent="0.35">
      <c r="A79" s="21" t="s">
        <v>688</v>
      </c>
      <c r="B79" s="22" t="s">
        <v>584</v>
      </c>
      <c r="C79" s="23" t="s">
        <v>819</v>
      </c>
      <c r="D79" s="60" t="s">
        <v>820</v>
      </c>
      <c r="E79" s="22" t="s">
        <v>465</v>
      </c>
      <c r="F79" s="26" t="s">
        <v>364</v>
      </c>
      <c r="G79" s="27" t="s">
        <v>365</v>
      </c>
      <c r="H79" s="36">
        <v>4</v>
      </c>
      <c r="I79" s="22" t="s">
        <v>669</v>
      </c>
      <c r="J79" s="28" t="s">
        <v>821</v>
      </c>
    </row>
    <row r="80" spans="1:10" ht="30" customHeight="1" x14ac:dyDescent="0.35">
      <c r="A80" s="21" t="s">
        <v>689</v>
      </c>
      <c r="B80" s="33" t="s">
        <v>822</v>
      </c>
      <c r="C80" s="46" t="s">
        <v>823</v>
      </c>
      <c r="D80" s="46" t="s">
        <v>687</v>
      </c>
      <c r="E80" s="25" t="s">
        <v>465</v>
      </c>
      <c r="F80" s="61" t="s">
        <v>364</v>
      </c>
      <c r="G80" s="47" t="s">
        <v>365</v>
      </c>
      <c r="H80" s="62">
        <v>4</v>
      </c>
      <c r="I80" s="33" t="s">
        <v>669</v>
      </c>
      <c r="J80" s="45" t="s">
        <v>821</v>
      </c>
    </row>
    <row r="81" spans="1:10" ht="30" customHeight="1" x14ac:dyDescent="0.35">
      <c r="A81" s="21" t="s">
        <v>690</v>
      </c>
      <c r="B81" s="33" t="s">
        <v>824</v>
      </c>
      <c r="C81" s="46" t="s">
        <v>825</v>
      </c>
      <c r="D81" s="44" t="s">
        <v>826</v>
      </c>
      <c r="E81" s="25" t="s">
        <v>465</v>
      </c>
      <c r="F81" s="61" t="s">
        <v>364</v>
      </c>
      <c r="G81" s="47" t="s">
        <v>365</v>
      </c>
      <c r="H81" s="63">
        <v>4</v>
      </c>
      <c r="I81" s="33" t="s">
        <v>669</v>
      </c>
      <c r="J81" s="45" t="s">
        <v>827</v>
      </c>
    </row>
    <row r="82" spans="1:10" ht="30" customHeight="1" x14ac:dyDescent="0.35">
      <c r="A82" s="21" t="s">
        <v>691</v>
      </c>
      <c r="B82" s="33" t="s">
        <v>540</v>
      </c>
      <c r="C82" s="46" t="s">
        <v>692</v>
      </c>
      <c r="D82" s="44" t="s">
        <v>693</v>
      </c>
      <c r="E82" s="25" t="s">
        <v>694</v>
      </c>
      <c r="F82" s="61" t="s">
        <v>386</v>
      </c>
      <c r="G82" s="47" t="s">
        <v>477</v>
      </c>
      <c r="H82" s="63">
        <v>2</v>
      </c>
      <c r="I82" s="33" t="s">
        <v>653</v>
      </c>
      <c r="J82" s="45" t="s">
        <v>695</v>
      </c>
    </row>
    <row r="83" spans="1:10" ht="30" customHeight="1" x14ac:dyDescent="0.35">
      <c r="A83" s="21" t="s">
        <v>696</v>
      </c>
      <c r="B83" s="33" t="s">
        <v>540</v>
      </c>
      <c r="C83" s="46" t="s">
        <v>697</v>
      </c>
      <c r="D83" s="64" t="s">
        <v>693</v>
      </c>
      <c r="E83" s="25" t="s">
        <v>694</v>
      </c>
      <c r="F83" s="61" t="s">
        <v>386</v>
      </c>
      <c r="G83" s="47" t="s">
        <v>477</v>
      </c>
      <c r="H83" s="63">
        <v>2</v>
      </c>
      <c r="I83" s="33" t="s">
        <v>653</v>
      </c>
      <c r="J83" s="45" t="s">
        <v>698</v>
      </c>
    </row>
    <row r="84" spans="1:10" ht="30" customHeight="1" x14ac:dyDescent="0.35">
      <c r="A84" s="21" t="s">
        <v>500</v>
      </c>
      <c r="B84" s="33" t="s">
        <v>541</v>
      </c>
      <c r="C84" s="46" t="s">
        <v>587</v>
      </c>
      <c r="D84" s="56" t="s">
        <v>501</v>
      </c>
      <c r="E84" s="25" t="s">
        <v>502</v>
      </c>
      <c r="F84" s="61" t="s">
        <v>369</v>
      </c>
      <c r="G84" s="47" t="s">
        <v>477</v>
      </c>
      <c r="H84" s="63">
        <v>3</v>
      </c>
      <c r="I84" s="33" t="s">
        <v>651</v>
      </c>
      <c r="J84" s="45" t="s">
        <v>828</v>
      </c>
    </row>
    <row r="85" spans="1:10" ht="30" customHeight="1" x14ac:dyDescent="0.35">
      <c r="A85" s="21" t="s">
        <v>503</v>
      </c>
      <c r="B85" s="33" t="s">
        <v>541</v>
      </c>
      <c r="C85" s="46" t="s">
        <v>588</v>
      </c>
      <c r="D85" s="46" t="s">
        <v>501</v>
      </c>
      <c r="E85" s="25" t="s">
        <v>502</v>
      </c>
      <c r="F85" s="61" t="s">
        <v>369</v>
      </c>
      <c r="G85" s="47" t="s">
        <v>477</v>
      </c>
      <c r="H85" s="63">
        <v>3</v>
      </c>
      <c r="I85" s="33" t="s">
        <v>651</v>
      </c>
      <c r="J85" s="45" t="s">
        <v>542</v>
      </c>
    </row>
    <row r="86" spans="1:10" ht="30" customHeight="1" x14ac:dyDescent="0.35">
      <c r="A86" s="21" t="s">
        <v>543</v>
      </c>
      <c r="B86" s="33" t="s">
        <v>541</v>
      </c>
      <c r="C86" s="46" t="s">
        <v>829</v>
      </c>
      <c r="D86" s="44" t="s">
        <v>501</v>
      </c>
      <c r="E86" s="22" t="s">
        <v>502</v>
      </c>
      <c r="F86" s="65" t="s">
        <v>369</v>
      </c>
      <c r="G86" s="27" t="s">
        <v>477</v>
      </c>
      <c r="H86" s="36">
        <v>3</v>
      </c>
      <c r="I86" s="33" t="s">
        <v>651</v>
      </c>
      <c r="J86" s="45" t="s">
        <v>830</v>
      </c>
    </row>
    <row r="87" spans="1:10" ht="30" customHeight="1" x14ac:dyDescent="0.35">
      <c r="A87" s="21" t="s">
        <v>831</v>
      </c>
      <c r="B87" s="33" t="s">
        <v>832</v>
      </c>
      <c r="C87" s="46" t="s">
        <v>833</v>
      </c>
      <c r="D87" s="44" t="s">
        <v>834</v>
      </c>
      <c r="E87" s="22" t="s">
        <v>835</v>
      </c>
      <c r="F87" s="65" t="s">
        <v>386</v>
      </c>
      <c r="G87" s="27" t="s">
        <v>477</v>
      </c>
      <c r="H87" s="36">
        <v>3</v>
      </c>
      <c r="I87" s="33" t="s">
        <v>651</v>
      </c>
      <c r="J87" s="45" t="s">
        <v>836</v>
      </c>
    </row>
    <row r="88" spans="1:10" ht="30" customHeight="1" x14ac:dyDescent="0.35">
      <c r="A88" s="21" t="s">
        <v>837</v>
      </c>
      <c r="B88" s="33" t="s">
        <v>832</v>
      </c>
      <c r="C88" s="46" t="s">
        <v>838</v>
      </c>
      <c r="D88" s="44" t="s">
        <v>834</v>
      </c>
      <c r="E88" s="22" t="s">
        <v>835</v>
      </c>
      <c r="F88" s="65" t="s">
        <v>386</v>
      </c>
      <c r="G88" s="27" t="s">
        <v>477</v>
      </c>
      <c r="H88" s="36">
        <v>3</v>
      </c>
      <c r="I88" s="33" t="s">
        <v>651</v>
      </c>
      <c r="J88" s="45" t="s">
        <v>839</v>
      </c>
    </row>
    <row r="89" spans="1:10" ht="30" customHeight="1" x14ac:dyDescent="0.35">
      <c r="A89" s="21" t="s">
        <v>840</v>
      </c>
      <c r="B89" s="33" t="s">
        <v>841</v>
      </c>
      <c r="C89" s="46" t="s">
        <v>842</v>
      </c>
      <c r="D89" s="44" t="s">
        <v>834</v>
      </c>
      <c r="E89" s="22" t="s">
        <v>835</v>
      </c>
      <c r="F89" s="65" t="s">
        <v>386</v>
      </c>
      <c r="G89" s="27" t="s">
        <v>477</v>
      </c>
      <c r="H89" s="36">
        <v>3</v>
      </c>
      <c r="I89" s="33" t="s">
        <v>651</v>
      </c>
      <c r="J89" s="45" t="s">
        <v>843</v>
      </c>
    </row>
    <row r="90" spans="1:10" ht="30" customHeight="1" x14ac:dyDescent="0.35">
      <c r="A90" s="66" t="s">
        <v>471</v>
      </c>
      <c r="B90" s="67" t="s">
        <v>699</v>
      </c>
      <c r="C90" s="68" t="s">
        <v>844</v>
      </c>
      <c r="D90" s="69" t="s">
        <v>700</v>
      </c>
      <c r="E90" s="70" t="s">
        <v>472</v>
      </c>
      <c r="F90" s="71" t="s">
        <v>364</v>
      </c>
      <c r="G90" s="72" t="s">
        <v>477</v>
      </c>
      <c r="H90" s="73">
        <v>8</v>
      </c>
      <c r="I90" s="67" t="s">
        <v>651</v>
      </c>
      <c r="J90" s="74"/>
    </row>
    <row r="91" spans="1:10" ht="18" customHeight="1" x14ac:dyDescent="0.35">
      <c r="A91" s="21" t="s">
        <v>473</v>
      </c>
      <c r="B91" s="33" t="s">
        <v>699</v>
      </c>
      <c r="C91" s="46" t="s">
        <v>701</v>
      </c>
      <c r="D91" s="44" t="s">
        <v>700</v>
      </c>
      <c r="E91" s="22" t="s">
        <v>472</v>
      </c>
      <c r="F91" s="65" t="s">
        <v>364</v>
      </c>
      <c r="G91" s="27" t="s">
        <v>477</v>
      </c>
      <c r="H91" s="36">
        <v>8</v>
      </c>
      <c r="I91" s="33" t="s">
        <v>651</v>
      </c>
      <c r="J91" s="45"/>
    </row>
    <row r="92" spans="1:10" ht="18" customHeight="1" x14ac:dyDescent="0.35">
      <c r="A92" s="21" t="s">
        <v>474</v>
      </c>
      <c r="B92" s="33" t="s">
        <v>699</v>
      </c>
      <c r="C92" s="46" t="s">
        <v>702</v>
      </c>
      <c r="D92" s="44" t="s">
        <v>700</v>
      </c>
      <c r="E92" s="22" t="s">
        <v>472</v>
      </c>
      <c r="F92" s="65" t="s">
        <v>364</v>
      </c>
      <c r="G92" s="27" t="s">
        <v>477</v>
      </c>
      <c r="H92" s="36">
        <v>8</v>
      </c>
      <c r="I92" s="33" t="s">
        <v>651</v>
      </c>
      <c r="J92" s="45"/>
    </row>
    <row r="93" spans="1:10" ht="18" customHeight="1" x14ac:dyDescent="0.35">
      <c r="A93" s="21" t="s">
        <v>845</v>
      </c>
      <c r="B93" s="33" t="s">
        <v>846</v>
      </c>
      <c r="C93" s="46" t="s">
        <v>847</v>
      </c>
      <c r="D93" s="44" t="s">
        <v>848</v>
      </c>
      <c r="E93" s="22" t="s">
        <v>472</v>
      </c>
      <c r="F93" s="65" t="s">
        <v>364</v>
      </c>
      <c r="G93" s="27" t="s">
        <v>477</v>
      </c>
      <c r="H93" s="36">
        <v>8</v>
      </c>
      <c r="I93" s="33" t="s">
        <v>651</v>
      </c>
      <c r="J93" s="45"/>
    </row>
    <row r="94" spans="1:10" ht="18" customHeight="1" x14ac:dyDescent="0.35">
      <c r="A94" s="21" t="s">
        <v>849</v>
      </c>
      <c r="B94" s="33" t="s">
        <v>850</v>
      </c>
      <c r="C94" s="46" t="s">
        <v>851</v>
      </c>
      <c r="D94" s="44" t="s">
        <v>852</v>
      </c>
      <c r="E94" s="22" t="s">
        <v>853</v>
      </c>
      <c r="F94" s="65" t="s">
        <v>369</v>
      </c>
      <c r="G94" s="27" t="s">
        <v>477</v>
      </c>
      <c r="H94" s="36">
        <v>2</v>
      </c>
      <c r="I94" s="33" t="s">
        <v>649</v>
      </c>
      <c r="J94" s="45" t="s">
        <v>854</v>
      </c>
    </row>
    <row r="95" spans="1:10" ht="18" customHeight="1" x14ac:dyDescent="0.35">
      <c r="A95" s="21" t="s">
        <v>855</v>
      </c>
      <c r="B95" s="33" t="s">
        <v>850</v>
      </c>
      <c r="C95" s="46" t="s">
        <v>856</v>
      </c>
      <c r="D95" s="44" t="s">
        <v>852</v>
      </c>
      <c r="E95" s="22" t="s">
        <v>853</v>
      </c>
      <c r="F95" s="65" t="s">
        <v>369</v>
      </c>
      <c r="G95" s="27" t="s">
        <v>477</v>
      </c>
      <c r="H95" s="36">
        <v>2</v>
      </c>
      <c r="I95" s="33" t="s">
        <v>649</v>
      </c>
      <c r="J95" s="45" t="s">
        <v>857</v>
      </c>
    </row>
    <row r="96" spans="1:10" ht="18" customHeight="1" x14ac:dyDescent="0.35">
      <c r="A96" s="21"/>
      <c r="B96" s="33"/>
      <c r="C96" s="46"/>
      <c r="D96" s="44"/>
      <c r="E96" s="22"/>
      <c r="F96" s="65"/>
      <c r="G96" s="27"/>
      <c r="H96" s="36"/>
      <c r="I96" s="33"/>
      <c r="J96" s="45"/>
    </row>
    <row r="97" spans="1:10" ht="18" customHeight="1" x14ac:dyDescent="0.35">
      <c r="A97" s="21"/>
      <c r="B97" s="33"/>
      <c r="C97" s="46"/>
      <c r="D97" s="44"/>
      <c r="E97" s="22"/>
      <c r="F97" s="65"/>
      <c r="G97" s="27"/>
      <c r="H97" s="36"/>
      <c r="I97" s="33"/>
      <c r="J97" s="45"/>
    </row>
    <row r="98" spans="1:10" ht="18" customHeight="1" x14ac:dyDescent="0.35">
      <c r="A98" s="21"/>
      <c r="B98" s="33"/>
      <c r="C98" s="46"/>
      <c r="D98" s="44"/>
      <c r="E98" s="22"/>
      <c r="F98" s="65"/>
      <c r="G98" s="27"/>
      <c r="H98" s="36"/>
      <c r="I98" s="33"/>
      <c r="J98" s="45"/>
    </row>
    <row r="99" spans="1:10" ht="18" customHeight="1" x14ac:dyDescent="0.35">
      <c r="A99" s="21"/>
      <c r="B99" s="33"/>
      <c r="C99" s="46"/>
      <c r="D99" s="44"/>
      <c r="E99" s="22"/>
      <c r="F99" s="65"/>
      <c r="G99" s="27"/>
      <c r="H99" s="36"/>
      <c r="I99" s="33"/>
      <c r="J99" s="45"/>
    </row>
    <row r="100" spans="1:10" ht="18" customHeight="1" x14ac:dyDescent="0.35">
      <c r="A100" s="21"/>
      <c r="B100" s="33"/>
      <c r="C100" s="46"/>
      <c r="D100" s="44"/>
      <c r="E100" s="22"/>
      <c r="F100" s="65"/>
      <c r="G100" s="27"/>
      <c r="H100" s="36"/>
      <c r="I100" s="33"/>
      <c r="J100" s="45"/>
    </row>
    <row r="101" spans="1:10" ht="18" customHeight="1" x14ac:dyDescent="0.35">
      <c r="A101" s="66"/>
      <c r="B101" s="67"/>
      <c r="C101" s="68"/>
      <c r="D101" s="69"/>
      <c r="E101" s="70"/>
      <c r="F101" s="71"/>
      <c r="G101" s="72"/>
      <c r="H101" s="73"/>
      <c r="I101" s="67"/>
      <c r="J101" s="74"/>
    </row>
    <row r="102" spans="1:10" ht="18" customHeight="1" x14ac:dyDescent="0.35">
      <c r="A102" s="16"/>
      <c r="B102" s="16"/>
      <c r="C102" s="16"/>
      <c r="D102" s="16"/>
      <c r="E102" s="16"/>
      <c r="F102" s="16"/>
      <c r="G102" s="16"/>
      <c r="H102" s="16"/>
      <c r="I102" s="16"/>
      <c r="J102" s="16"/>
    </row>
    <row r="103" spans="1:10" ht="18" customHeight="1" x14ac:dyDescent="0.35">
      <c r="A103" s="16"/>
      <c r="B103" s="16"/>
      <c r="C103" s="16"/>
      <c r="D103" s="16"/>
      <c r="E103" s="16"/>
      <c r="F103" s="16"/>
      <c r="G103" s="16"/>
      <c r="H103" s="16"/>
      <c r="I103" s="16"/>
      <c r="J103" s="16"/>
    </row>
    <row r="104" spans="1:10" ht="18" customHeight="1" x14ac:dyDescent="0.35">
      <c r="A104" s="16"/>
      <c r="B104" s="16"/>
      <c r="C104" s="16"/>
      <c r="D104" s="16"/>
      <c r="E104" s="16"/>
      <c r="F104" s="16"/>
      <c r="G104" s="16"/>
      <c r="H104" s="16"/>
      <c r="I104" s="16"/>
      <c r="J104" s="16"/>
    </row>
    <row r="105" spans="1:10" ht="18" customHeight="1" x14ac:dyDescent="0.35">
      <c r="A105" s="16"/>
      <c r="B105" s="16"/>
      <c r="C105" s="16"/>
      <c r="D105" s="16"/>
      <c r="E105" s="16"/>
      <c r="F105" s="16"/>
      <c r="G105" s="16"/>
      <c r="H105" s="16"/>
      <c r="I105" s="16"/>
      <c r="J105" s="16"/>
    </row>
    <row r="106" spans="1:10" ht="18" customHeight="1" x14ac:dyDescent="0.35">
      <c r="A106" s="16"/>
      <c r="B106" s="16"/>
      <c r="C106" s="16"/>
      <c r="D106" s="16"/>
      <c r="E106" s="16"/>
      <c r="F106" s="16"/>
      <c r="G106" s="16"/>
      <c r="H106" s="16"/>
      <c r="I106" s="16"/>
      <c r="J106" s="16"/>
    </row>
    <row r="107" spans="1:10" ht="18" customHeight="1" x14ac:dyDescent="0.35">
      <c r="A107" s="16"/>
      <c r="B107" s="16"/>
      <c r="C107" s="16"/>
      <c r="D107" s="16"/>
      <c r="E107" s="16"/>
      <c r="F107" s="16"/>
      <c r="G107" s="16"/>
      <c r="H107" s="16"/>
      <c r="I107" s="16"/>
      <c r="J107" s="16"/>
    </row>
    <row r="108" spans="1:10" ht="18" customHeight="1" x14ac:dyDescent="0.35">
      <c r="A108" s="16"/>
      <c r="B108" s="16"/>
      <c r="C108" s="16"/>
      <c r="D108" s="16"/>
      <c r="E108" s="16"/>
      <c r="F108" s="16"/>
      <c r="G108" s="16"/>
      <c r="H108" s="16"/>
      <c r="I108" s="16"/>
      <c r="J108" s="16"/>
    </row>
    <row r="109" spans="1:10" ht="18" customHeight="1" x14ac:dyDescent="0.35">
      <c r="A109" s="16"/>
      <c r="B109" s="16"/>
      <c r="C109" s="16"/>
      <c r="D109" s="16"/>
      <c r="E109" s="16"/>
      <c r="F109" s="16"/>
      <c r="G109" s="16"/>
      <c r="H109" s="16"/>
      <c r="I109" s="16"/>
      <c r="J109" s="16"/>
    </row>
    <row r="110" spans="1:10" ht="18" customHeight="1" x14ac:dyDescent="0.35">
      <c r="A110" s="16"/>
      <c r="B110" s="16"/>
      <c r="C110" s="16"/>
      <c r="D110" s="16"/>
      <c r="E110" s="16"/>
      <c r="F110" s="16"/>
      <c r="G110" s="16"/>
      <c r="H110" s="16"/>
      <c r="I110" s="16"/>
      <c r="J110" s="16"/>
    </row>
    <row r="111" spans="1:10" ht="18" customHeight="1" x14ac:dyDescent="0.35">
      <c r="A111" s="16"/>
      <c r="B111" s="16"/>
      <c r="C111" s="16"/>
      <c r="D111" s="16"/>
      <c r="E111" s="16"/>
      <c r="F111" s="16"/>
      <c r="G111" s="16"/>
      <c r="H111" s="16"/>
      <c r="I111" s="16"/>
      <c r="J111" s="16"/>
    </row>
    <row r="112" spans="1:10" ht="18" customHeight="1" x14ac:dyDescent="0.35">
      <c r="A112" s="16"/>
      <c r="B112" s="16"/>
      <c r="C112" s="16"/>
      <c r="D112" s="16"/>
      <c r="E112" s="16"/>
      <c r="F112" s="16"/>
      <c r="G112" s="16"/>
      <c r="H112" s="16"/>
      <c r="I112" s="16"/>
      <c r="J112" s="16"/>
    </row>
    <row r="113" spans="1:10" ht="18" customHeight="1" x14ac:dyDescent="0.35">
      <c r="A113" s="16"/>
      <c r="B113" s="16"/>
      <c r="C113" s="16"/>
      <c r="D113" s="16"/>
      <c r="E113" s="16"/>
      <c r="F113" s="16"/>
      <c r="G113" s="16"/>
      <c r="H113" s="16"/>
      <c r="I113" s="16"/>
      <c r="J113" s="16"/>
    </row>
    <row r="114" spans="1:10" ht="18" customHeight="1" x14ac:dyDescent="0.35">
      <c r="A114" s="16"/>
      <c r="B114" s="16"/>
      <c r="C114" s="16"/>
      <c r="D114" s="16"/>
      <c r="E114" s="16"/>
      <c r="F114" s="16"/>
      <c r="G114" s="16"/>
      <c r="H114" s="16"/>
      <c r="I114" s="16"/>
      <c r="J114" s="16"/>
    </row>
    <row r="115" spans="1:10" ht="18" customHeight="1" x14ac:dyDescent="0.35">
      <c r="C115" s="16"/>
    </row>
    <row r="116" spans="1:10" ht="18" customHeight="1" x14ac:dyDescent="0.35">
      <c r="C116" s="16"/>
    </row>
    <row r="117" spans="1:10" ht="18" customHeight="1" x14ac:dyDescent="0.35">
      <c r="C117" s="16"/>
    </row>
    <row r="118" spans="1:10" ht="18" customHeight="1" x14ac:dyDescent="0.35">
      <c r="C118" s="16"/>
    </row>
    <row r="119" spans="1:10" ht="18" customHeight="1" x14ac:dyDescent="0.35">
      <c r="C119" s="16"/>
    </row>
    <row r="120" spans="1:10" ht="18" customHeight="1" x14ac:dyDescent="0.35">
      <c r="C120" s="16"/>
    </row>
    <row r="121" spans="1:10" ht="18" customHeight="1" x14ac:dyDescent="0.35">
      <c r="C121" s="16"/>
    </row>
    <row r="122" spans="1:10" ht="18" customHeight="1" x14ac:dyDescent="0.35">
      <c r="C122" s="16"/>
    </row>
    <row r="123" spans="1:10" ht="18" customHeight="1" x14ac:dyDescent="0.35">
      <c r="C123" s="16"/>
    </row>
    <row r="124" spans="1:10" ht="18" customHeight="1" x14ac:dyDescent="0.35">
      <c r="C124" s="16"/>
    </row>
    <row r="125" spans="1:10" ht="18" customHeight="1" x14ac:dyDescent="0.35">
      <c r="C125" s="16"/>
    </row>
    <row r="126" spans="1:10" ht="18" customHeight="1" x14ac:dyDescent="0.35">
      <c r="C126" s="16"/>
    </row>
    <row r="127" spans="1:10" ht="18" customHeight="1" x14ac:dyDescent="0.35">
      <c r="C127" s="16"/>
    </row>
    <row r="128" spans="1:10" ht="18" customHeight="1" x14ac:dyDescent="0.35">
      <c r="C128" s="16"/>
    </row>
    <row r="129" spans="3:3" ht="18" customHeight="1" x14ac:dyDescent="0.35">
      <c r="C129" s="16"/>
    </row>
    <row r="130" spans="3:3" ht="18" customHeight="1" x14ac:dyDescent="0.35">
      <c r="C130" s="16"/>
    </row>
    <row r="131" spans="3:3" ht="18" customHeight="1" x14ac:dyDescent="0.35">
      <c r="C131" s="16"/>
    </row>
    <row r="132" spans="3:3" ht="18" customHeight="1" x14ac:dyDescent="0.35">
      <c r="C132" s="16"/>
    </row>
    <row r="133" spans="3:3" ht="18" customHeight="1" x14ac:dyDescent="0.35">
      <c r="C133" s="16"/>
    </row>
    <row r="134" spans="3:3" ht="18" customHeight="1" x14ac:dyDescent="0.35">
      <c r="C134" s="16"/>
    </row>
    <row r="135" spans="3:3" ht="18" customHeight="1" x14ac:dyDescent="0.35">
      <c r="C135" s="16"/>
    </row>
    <row r="136" spans="3:3" ht="18" customHeight="1" x14ac:dyDescent="0.35">
      <c r="C136" s="16"/>
    </row>
    <row r="137" spans="3:3" ht="18" customHeight="1" x14ac:dyDescent="0.35">
      <c r="C137" s="16"/>
    </row>
    <row r="138" spans="3:3" ht="18" customHeight="1" x14ac:dyDescent="0.35">
      <c r="C138" s="16"/>
    </row>
    <row r="139" spans="3:3" ht="18" customHeight="1" x14ac:dyDescent="0.35">
      <c r="C139" s="16"/>
    </row>
    <row r="140" spans="3:3" ht="18" customHeight="1" x14ac:dyDescent="0.35">
      <c r="C140" s="16"/>
    </row>
    <row r="141" spans="3:3" ht="18" customHeight="1" x14ac:dyDescent="0.35">
      <c r="C141" s="16"/>
    </row>
    <row r="142" spans="3:3" ht="18" customHeight="1" x14ac:dyDescent="0.35">
      <c r="C142" s="16"/>
    </row>
    <row r="143" spans="3:3" ht="18" customHeight="1" x14ac:dyDescent="0.35">
      <c r="C143" s="16"/>
    </row>
    <row r="144" spans="3:3" ht="18" customHeight="1" x14ac:dyDescent="0.35">
      <c r="C144" s="16"/>
    </row>
    <row r="145" spans="3:3" ht="18" customHeight="1" x14ac:dyDescent="0.35">
      <c r="C145" s="16"/>
    </row>
    <row r="146" spans="3:3" ht="18" customHeight="1" x14ac:dyDescent="0.35">
      <c r="C146" s="16"/>
    </row>
    <row r="147" spans="3:3" ht="18" customHeight="1" x14ac:dyDescent="0.35">
      <c r="C147" s="16"/>
    </row>
    <row r="148" spans="3:3" ht="18" customHeight="1" x14ac:dyDescent="0.35">
      <c r="C148" s="16"/>
    </row>
    <row r="149" spans="3:3" ht="18" customHeight="1" x14ac:dyDescent="0.35">
      <c r="C149" s="16"/>
    </row>
    <row r="150" spans="3:3" ht="18" customHeight="1" x14ac:dyDescent="0.35">
      <c r="C150" s="16"/>
    </row>
    <row r="151" spans="3:3" ht="18" customHeight="1" x14ac:dyDescent="0.35">
      <c r="C151" s="16"/>
    </row>
    <row r="152" spans="3:3" ht="18" customHeight="1" x14ac:dyDescent="0.35">
      <c r="C152" s="16"/>
    </row>
    <row r="153" spans="3:3" ht="18" customHeight="1" x14ac:dyDescent="0.35">
      <c r="C153" s="16"/>
    </row>
    <row r="154" spans="3:3" ht="18" customHeight="1" x14ac:dyDescent="0.35">
      <c r="C154" s="16"/>
    </row>
    <row r="155" spans="3:3" ht="18" customHeight="1" x14ac:dyDescent="0.35">
      <c r="C155" s="16"/>
    </row>
    <row r="156" spans="3:3" ht="18" customHeight="1" x14ac:dyDescent="0.35">
      <c r="C156" s="16"/>
    </row>
    <row r="157" spans="3:3" ht="18" customHeight="1" x14ac:dyDescent="0.35">
      <c r="C157" s="16"/>
    </row>
    <row r="158" spans="3:3" ht="18" customHeight="1" x14ac:dyDescent="0.35">
      <c r="C158" s="16"/>
    </row>
    <row r="159" spans="3:3" ht="18" customHeight="1" x14ac:dyDescent="0.35">
      <c r="C159" s="16"/>
    </row>
    <row r="160" spans="3:3" ht="18" customHeight="1" x14ac:dyDescent="0.35">
      <c r="C160" s="16"/>
    </row>
    <row r="161" spans="3:3" ht="18" customHeight="1" x14ac:dyDescent="0.35">
      <c r="C161" s="16"/>
    </row>
    <row r="162" spans="3:3" ht="18" customHeight="1" x14ac:dyDescent="0.35">
      <c r="C162" s="16"/>
    </row>
    <row r="163" spans="3:3" ht="18" customHeight="1" x14ac:dyDescent="0.35">
      <c r="C163" s="16"/>
    </row>
    <row r="164" spans="3:3" ht="18" customHeight="1" x14ac:dyDescent="0.35">
      <c r="C164" s="16"/>
    </row>
    <row r="165" spans="3:3" ht="18" customHeight="1" x14ac:dyDescent="0.35">
      <c r="C165" s="16"/>
    </row>
    <row r="166" spans="3:3" ht="18" customHeight="1" x14ac:dyDescent="0.35">
      <c r="C166" s="16"/>
    </row>
    <row r="167" spans="3:3" ht="18" customHeight="1" x14ac:dyDescent="0.35">
      <c r="C167" s="16"/>
    </row>
    <row r="168" spans="3:3" ht="18" customHeight="1" x14ac:dyDescent="0.35">
      <c r="C168" s="16"/>
    </row>
    <row r="169" spans="3:3" ht="18" customHeight="1" x14ac:dyDescent="0.35">
      <c r="C169" s="16"/>
    </row>
    <row r="170" spans="3:3" ht="18" customHeight="1" x14ac:dyDescent="0.35">
      <c r="C170" s="16"/>
    </row>
    <row r="171" spans="3:3" ht="18" customHeight="1" x14ac:dyDescent="0.35">
      <c r="C171" s="16"/>
    </row>
    <row r="172" spans="3:3" ht="18" customHeight="1" x14ac:dyDescent="0.35">
      <c r="C172" s="16"/>
    </row>
    <row r="173" spans="3:3" ht="18" customHeight="1" x14ac:dyDescent="0.35">
      <c r="C173" s="16"/>
    </row>
    <row r="174" spans="3:3" ht="18" customHeight="1" x14ac:dyDescent="0.35">
      <c r="C174" s="16"/>
    </row>
    <row r="175" spans="3:3" ht="18" customHeight="1" x14ac:dyDescent="0.35">
      <c r="C175" s="16"/>
    </row>
    <row r="176" spans="3:3" ht="18" customHeight="1" x14ac:dyDescent="0.35">
      <c r="C176" s="16"/>
    </row>
    <row r="177" spans="3:3" ht="18" customHeight="1" x14ac:dyDescent="0.35">
      <c r="C177" s="16"/>
    </row>
    <row r="178" spans="3:3" ht="18" customHeight="1" x14ac:dyDescent="0.35">
      <c r="C178" s="16"/>
    </row>
    <row r="179" spans="3:3" ht="18" customHeight="1" x14ac:dyDescent="0.35">
      <c r="C179" s="16"/>
    </row>
    <row r="180" spans="3:3" ht="18" customHeight="1" x14ac:dyDescent="0.35">
      <c r="C180" s="16"/>
    </row>
    <row r="181" spans="3:3" ht="18" customHeight="1" x14ac:dyDescent="0.35">
      <c r="C181" s="16"/>
    </row>
    <row r="182" spans="3:3" ht="18" customHeight="1" x14ac:dyDescent="0.35">
      <c r="C182" s="16"/>
    </row>
    <row r="183" spans="3:3" ht="18" customHeight="1" x14ac:dyDescent="0.35">
      <c r="C183" s="16"/>
    </row>
    <row r="184" spans="3:3" ht="18" customHeight="1" x14ac:dyDescent="0.35">
      <c r="C184" s="16"/>
    </row>
    <row r="185" spans="3:3" ht="18" customHeight="1" x14ac:dyDescent="0.35">
      <c r="C185" s="16"/>
    </row>
    <row r="186" spans="3:3" ht="18" customHeight="1" x14ac:dyDescent="0.35">
      <c r="C186" s="16"/>
    </row>
    <row r="187" spans="3:3" ht="18" customHeight="1" x14ac:dyDescent="0.35">
      <c r="C187" s="16"/>
    </row>
    <row r="188" spans="3:3" ht="18" customHeight="1" x14ac:dyDescent="0.35">
      <c r="C188" s="16"/>
    </row>
    <row r="189" spans="3:3" ht="18" customHeight="1" x14ac:dyDescent="0.35">
      <c r="C189" s="16"/>
    </row>
    <row r="190" spans="3:3" ht="18" customHeight="1" x14ac:dyDescent="0.35">
      <c r="C190" s="16"/>
    </row>
    <row r="191" spans="3:3" ht="18" customHeight="1" x14ac:dyDescent="0.35">
      <c r="C191" s="16"/>
    </row>
    <row r="192" spans="3:3" ht="18" customHeight="1" x14ac:dyDescent="0.35">
      <c r="C192" s="16"/>
    </row>
    <row r="193" spans="3:3" ht="18" customHeight="1" x14ac:dyDescent="0.35">
      <c r="C193" s="16"/>
    </row>
    <row r="194" spans="3:3" ht="18" customHeight="1" x14ac:dyDescent="0.35">
      <c r="C194" s="16"/>
    </row>
    <row r="195" spans="3:3" ht="18" customHeight="1" x14ac:dyDescent="0.35">
      <c r="C195" s="16"/>
    </row>
    <row r="196" spans="3:3" ht="18" customHeight="1" x14ac:dyDescent="0.35">
      <c r="C196" s="16"/>
    </row>
    <row r="197" spans="3:3" ht="18" customHeight="1" x14ac:dyDescent="0.35">
      <c r="C197" s="16"/>
    </row>
    <row r="198" spans="3:3" ht="18" customHeight="1" x14ac:dyDescent="0.35">
      <c r="C198" s="16"/>
    </row>
    <row r="199" spans="3:3" ht="18" customHeight="1" x14ac:dyDescent="0.35">
      <c r="C199" s="16"/>
    </row>
    <row r="200" spans="3:3" ht="18" customHeight="1" x14ac:dyDescent="0.35">
      <c r="C200" s="16"/>
    </row>
    <row r="201" spans="3:3" ht="18" customHeight="1" x14ac:dyDescent="0.35">
      <c r="C201" s="16"/>
    </row>
    <row r="202" spans="3:3" ht="18" customHeight="1" x14ac:dyDescent="0.35">
      <c r="C202" s="16"/>
    </row>
    <row r="203" spans="3:3" ht="18" customHeight="1" x14ac:dyDescent="0.35">
      <c r="C203" s="16"/>
    </row>
    <row r="204" spans="3:3" ht="18" customHeight="1" x14ac:dyDescent="0.35">
      <c r="C204" s="16"/>
    </row>
    <row r="205" spans="3:3" ht="18" customHeight="1" x14ac:dyDescent="0.35">
      <c r="C205" s="16"/>
    </row>
    <row r="206" spans="3:3" ht="18" customHeight="1" x14ac:dyDescent="0.35">
      <c r="C206" s="16"/>
    </row>
    <row r="207" spans="3:3" ht="18" customHeight="1" x14ac:dyDescent="0.35">
      <c r="C207" s="16"/>
    </row>
    <row r="208" spans="3:3" ht="18" customHeight="1" x14ac:dyDescent="0.35">
      <c r="C208" s="16"/>
    </row>
    <row r="209" spans="3:3" ht="18" customHeight="1" x14ac:dyDescent="0.35">
      <c r="C209" s="16"/>
    </row>
    <row r="210" spans="3:3" ht="18" customHeight="1" x14ac:dyDescent="0.35">
      <c r="C210" s="16"/>
    </row>
    <row r="211" spans="3:3" ht="18" customHeight="1" x14ac:dyDescent="0.35">
      <c r="C211" s="16"/>
    </row>
    <row r="212" spans="3:3" ht="18" customHeight="1" x14ac:dyDescent="0.35">
      <c r="C212" s="16"/>
    </row>
    <row r="213" spans="3:3" ht="18" customHeight="1" x14ac:dyDescent="0.35">
      <c r="C213" s="16"/>
    </row>
    <row r="214" spans="3:3" ht="18" customHeight="1" x14ac:dyDescent="0.35">
      <c r="C214" s="16"/>
    </row>
    <row r="215" spans="3:3" ht="18" customHeight="1" x14ac:dyDescent="0.35">
      <c r="C215" s="16"/>
    </row>
    <row r="216" spans="3:3" ht="18" customHeight="1" x14ac:dyDescent="0.35">
      <c r="C216" s="16"/>
    </row>
    <row r="217" spans="3:3" ht="18" customHeight="1" x14ac:dyDescent="0.35">
      <c r="C217" s="16"/>
    </row>
    <row r="218" spans="3:3" ht="18" customHeight="1" x14ac:dyDescent="0.35">
      <c r="C218" s="16"/>
    </row>
    <row r="219" spans="3:3" ht="18" customHeight="1" x14ac:dyDescent="0.35">
      <c r="C219" s="16"/>
    </row>
    <row r="220" spans="3:3" ht="18" customHeight="1" x14ac:dyDescent="0.35">
      <c r="C220" s="16"/>
    </row>
    <row r="221" spans="3:3" ht="18" customHeight="1" x14ac:dyDescent="0.35">
      <c r="C221" s="16"/>
    </row>
    <row r="222" spans="3:3" ht="18" customHeight="1" x14ac:dyDescent="0.35">
      <c r="C222" s="16"/>
    </row>
    <row r="223" spans="3:3" ht="18" customHeight="1" x14ac:dyDescent="0.35">
      <c r="C223" s="16"/>
    </row>
    <row r="224" spans="3:3" ht="18" customHeight="1" x14ac:dyDescent="0.35">
      <c r="C224" s="16"/>
    </row>
    <row r="225" spans="3:3" ht="18" customHeight="1" x14ac:dyDescent="0.35">
      <c r="C225" s="16"/>
    </row>
    <row r="226" spans="3:3" ht="18" customHeight="1" x14ac:dyDescent="0.35">
      <c r="C226" s="16"/>
    </row>
    <row r="227" spans="3:3" ht="18" customHeight="1" x14ac:dyDescent="0.35">
      <c r="C227" s="16"/>
    </row>
    <row r="228" spans="3:3" ht="18" customHeight="1" x14ac:dyDescent="0.35">
      <c r="C228" s="16"/>
    </row>
    <row r="229" spans="3:3" ht="18" customHeight="1" x14ac:dyDescent="0.35">
      <c r="C229" s="16"/>
    </row>
    <row r="230" spans="3:3" ht="18" customHeight="1" x14ac:dyDescent="0.35">
      <c r="C230" s="16"/>
    </row>
    <row r="231" spans="3:3" ht="18" customHeight="1" x14ac:dyDescent="0.35">
      <c r="C231" s="16"/>
    </row>
    <row r="232" spans="3:3" ht="18" customHeight="1" x14ac:dyDescent="0.35">
      <c r="C232" s="16"/>
    </row>
    <row r="233" spans="3:3" ht="18" customHeight="1" x14ac:dyDescent="0.35">
      <c r="C233" s="16"/>
    </row>
    <row r="234" spans="3:3" ht="18" customHeight="1" x14ac:dyDescent="0.35">
      <c r="C234" s="16"/>
    </row>
    <row r="235" spans="3:3" ht="18" customHeight="1" x14ac:dyDescent="0.35">
      <c r="C235" s="16"/>
    </row>
    <row r="236" spans="3:3" ht="18" customHeight="1" x14ac:dyDescent="0.35">
      <c r="C236" s="16"/>
    </row>
    <row r="237" spans="3:3" ht="18" customHeight="1" x14ac:dyDescent="0.35">
      <c r="C237" s="16"/>
    </row>
    <row r="238" spans="3:3" ht="18" customHeight="1" x14ac:dyDescent="0.35">
      <c r="C238" s="16"/>
    </row>
    <row r="239" spans="3:3" ht="18" customHeight="1" x14ac:dyDescent="0.35">
      <c r="C239" s="16"/>
    </row>
    <row r="240" spans="3:3" ht="18" customHeight="1" x14ac:dyDescent="0.35">
      <c r="C240" s="16"/>
    </row>
    <row r="241" spans="3:3" ht="18" customHeight="1" x14ac:dyDescent="0.35">
      <c r="C241" s="16"/>
    </row>
    <row r="242" spans="3:3" ht="18" customHeight="1" x14ac:dyDescent="0.35">
      <c r="C242" s="16"/>
    </row>
    <row r="243" spans="3:3" ht="18" customHeight="1" x14ac:dyDescent="0.35">
      <c r="C243" s="16"/>
    </row>
    <row r="244" spans="3:3" ht="18" customHeight="1" x14ac:dyDescent="0.35">
      <c r="C244" s="16"/>
    </row>
    <row r="245" spans="3:3" ht="18" customHeight="1" x14ac:dyDescent="0.35">
      <c r="C245" s="16"/>
    </row>
    <row r="246" spans="3:3" ht="18" customHeight="1" x14ac:dyDescent="0.35">
      <c r="C246" s="16"/>
    </row>
    <row r="247" spans="3:3" ht="18" customHeight="1" x14ac:dyDescent="0.35">
      <c r="C247" s="16"/>
    </row>
    <row r="248" spans="3:3" ht="18" customHeight="1" x14ac:dyDescent="0.35">
      <c r="C248" s="16"/>
    </row>
    <row r="249" spans="3:3" ht="18" customHeight="1" x14ac:dyDescent="0.35">
      <c r="C249" s="16"/>
    </row>
    <row r="250" spans="3:3" ht="18" customHeight="1" x14ac:dyDescent="0.35">
      <c r="C250" s="16"/>
    </row>
    <row r="251" spans="3:3" ht="18" customHeight="1" x14ac:dyDescent="0.35">
      <c r="C251" s="16"/>
    </row>
    <row r="252" spans="3:3" ht="18" customHeight="1" x14ac:dyDescent="0.35">
      <c r="C252" s="16"/>
    </row>
    <row r="253" spans="3:3" ht="18" customHeight="1" x14ac:dyDescent="0.35">
      <c r="C253" s="16"/>
    </row>
    <row r="254" spans="3:3" ht="18" customHeight="1" x14ac:dyDescent="0.35">
      <c r="C254" s="16"/>
    </row>
    <row r="255" spans="3:3" ht="18" customHeight="1" x14ac:dyDescent="0.35">
      <c r="C255" s="16"/>
    </row>
    <row r="256" spans="3:3" ht="18" customHeight="1" x14ac:dyDescent="0.35">
      <c r="C256" s="16"/>
    </row>
    <row r="257" spans="3:3" ht="18" customHeight="1" x14ac:dyDescent="0.35">
      <c r="C257" s="16"/>
    </row>
    <row r="258" spans="3:3" ht="18" customHeight="1" x14ac:dyDescent="0.35">
      <c r="C258" s="16"/>
    </row>
    <row r="259" spans="3:3" ht="18" customHeight="1" x14ac:dyDescent="0.35">
      <c r="C259" s="16"/>
    </row>
    <row r="260" spans="3:3" ht="18" customHeight="1" x14ac:dyDescent="0.35">
      <c r="C260" s="16"/>
    </row>
    <row r="261" spans="3:3" ht="18" customHeight="1" x14ac:dyDescent="0.35">
      <c r="C261" s="16"/>
    </row>
    <row r="262" spans="3:3" ht="18" customHeight="1" x14ac:dyDescent="0.35">
      <c r="C262" s="16"/>
    </row>
    <row r="263" spans="3:3" ht="18" customHeight="1" x14ac:dyDescent="0.35">
      <c r="C263" s="16"/>
    </row>
    <row r="264" spans="3:3" ht="18" customHeight="1" x14ac:dyDescent="0.35">
      <c r="C264" s="16"/>
    </row>
    <row r="265" spans="3:3" ht="18" customHeight="1" x14ac:dyDescent="0.35">
      <c r="C265" s="16"/>
    </row>
    <row r="266" spans="3:3" ht="18" customHeight="1" x14ac:dyDescent="0.35">
      <c r="C266" s="16"/>
    </row>
    <row r="267" spans="3:3" ht="18" customHeight="1" x14ac:dyDescent="0.35">
      <c r="C267" s="16"/>
    </row>
    <row r="268" spans="3:3" ht="18" customHeight="1" x14ac:dyDescent="0.35">
      <c r="C268" s="16"/>
    </row>
    <row r="269" spans="3:3" ht="18" customHeight="1" x14ac:dyDescent="0.35">
      <c r="C269" s="16"/>
    </row>
    <row r="270" spans="3:3" ht="18" customHeight="1" x14ac:dyDescent="0.35">
      <c r="C270" s="16"/>
    </row>
    <row r="271" spans="3:3" ht="18" customHeight="1" x14ac:dyDescent="0.35">
      <c r="C271" s="16"/>
    </row>
    <row r="272" spans="3:3" ht="18" customHeight="1" x14ac:dyDescent="0.35">
      <c r="C272" s="16"/>
    </row>
    <row r="273" spans="3:3" ht="18" customHeight="1" x14ac:dyDescent="0.35">
      <c r="C273" s="16"/>
    </row>
    <row r="274" spans="3:3" ht="18" customHeight="1" x14ac:dyDescent="0.35">
      <c r="C274" s="16"/>
    </row>
    <row r="275" spans="3:3" ht="18" customHeight="1" x14ac:dyDescent="0.35">
      <c r="C275" s="16"/>
    </row>
    <row r="276" spans="3:3" ht="18" customHeight="1" x14ac:dyDescent="0.35">
      <c r="C276" s="16"/>
    </row>
    <row r="277" spans="3:3" ht="18" customHeight="1" x14ac:dyDescent="0.35">
      <c r="C277" s="16"/>
    </row>
    <row r="278" spans="3:3" ht="18" customHeight="1" x14ac:dyDescent="0.35">
      <c r="C278" s="16"/>
    </row>
    <row r="279" spans="3:3" ht="18" customHeight="1" x14ac:dyDescent="0.35">
      <c r="C279" s="16"/>
    </row>
    <row r="280" spans="3:3" ht="18" customHeight="1" x14ac:dyDescent="0.35">
      <c r="C280" s="16"/>
    </row>
    <row r="281" spans="3:3" ht="18" customHeight="1" x14ac:dyDescent="0.35">
      <c r="C281" s="16"/>
    </row>
    <row r="282" spans="3:3" ht="18" customHeight="1" x14ac:dyDescent="0.35">
      <c r="C282" s="16"/>
    </row>
    <row r="283" spans="3:3" ht="18" customHeight="1" x14ac:dyDescent="0.35">
      <c r="C283" s="16"/>
    </row>
    <row r="284" spans="3:3" ht="18" customHeight="1" x14ac:dyDescent="0.35">
      <c r="C284" s="16"/>
    </row>
    <row r="285" spans="3:3" ht="18" customHeight="1" x14ac:dyDescent="0.35">
      <c r="C285" s="16"/>
    </row>
    <row r="286" spans="3:3" ht="18" customHeight="1" x14ac:dyDescent="0.35">
      <c r="C286" s="16"/>
    </row>
    <row r="287" spans="3:3" ht="18" customHeight="1" x14ac:dyDescent="0.35">
      <c r="C287" s="16"/>
    </row>
    <row r="288" spans="3:3" ht="18" customHeight="1" x14ac:dyDescent="0.35">
      <c r="C288" s="16"/>
    </row>
    <row r="289" spans="3:3" ht="18" customHeight="1" x14ac:dyDescent="0.35">
      <c r="C289" s="16"/>
    </row>
    <row r="290" spans="3:3" ht="18" customHeight="1" x14ac:dyDescent="0.35">
      <c r="C290" s="16"/>
    </row>
    <row r="291" spans="3:3" ht="18" customHeight="1" x14ac:dyDescent="0.35">
      <c r="C291" s="16"/>
    </row>
    <row r="292" spans="3:3" ht="18" customHeight="1" x14ac:dyDescent="0.35">
      <c r="C292" s="16"/>
    </row>
    <row r="293" spans="3:3" ht="18" customHeight="1" x14ac:dyDescent="0.35">
      <c r="C293" s="16"/>
    </row>
    <row r="294" spans="3:3" ht="18" customHeight="1" x14ac:dyDescent="0.35">
      <c r="C294" s="16"/>
    </row>
    <row r="295" spans="3:3" ht="18" customHeight="1" x14ac:dyDescent="0.35">
      <c r="C295" s="16"/>
    </row>
    <row r="296" spans="3:3" ht="18" customHeight="1" x14ac:dyDescent="0.35">
      <c r="C296" s="16"/>
    </row>
    <row r="297" spans="3:3" ht="18" customHeight="1" x14ac:dyDescent="0.35">
      <c r="C297" s="16"/>
    </row>
    <row r="298" spans="3:3" ht="18" customHeight="1" x14ac:dyDescent="0.35">
      <c r="C298" s="16"/>
    </row>
    <row r="299" spans="3:3" ht="18" customHeight="1" x14ac:dyDescent="0.35">
      <c r="C299" s="16"/>
    </row>
    <row r="300" spans="3:3" ht="18" customHeight="1" x14ac:dyDescent="0.35">
      <c r="C300" s="16"/>
    </row>
    <row r="301" spans="3:3" ht="18" customHeight="1" x14ac:dyDescent="0.35">
      <c r="C301" s="16"/>
    </row>
    <row r="302" spans="3:3" ht="18" customHeight="1" x14ac:dyDescent="0.35">
      <c r="C302" s="16"/>
    </row>
    <row r="303" spans="3:3" ht="18" customHeight="1" x14ac:dyDescent="0.35">
      <c r="C303" s="16"/>
    </row>
    <row r="304" spans="3:3" ht="18" customHeight="1" x14ac:dyDescent="0.35">
      <c r="C304" s="16"/>
    </row>
    <row r="305" spans="3:3" ht="18" customHeight="1" x14ac:dyDescent="0.35">
      <c r="C305" s="16"/>
    </row>
    <row r="306" spans="3:3" ht="18" customHeight="1" x14ac:dyDescent="0.35">
      <c r="C306" s="16"/>
    </row>
    <row r="307" spans="3:3" ht="18" customHeight="1" x14ac:dyDescent="0.35">
      <c r="C307" s="16"/>
    </row>
    <row r="308" spans="3:3" ht="18" customHeight="1" x14ac:dyDescent="0.35">
      <c r="C308" s="16"/>
    </row>
    <row r="309" spans="3:3" ht="18" customHeight="1" x14ac:dyDescent="0.35">
      <c r="C309" s="16"/>
    </row>
    <row r="310" spans="3:3" ht="18" customHeight="1" x14ac:dyDescent="0.35">
      <c r="C310" s="16"/>
    </row>
    <row r="311" spans="3:3" ht="18" customHeight="1" x14ac:dyDescent="0.35">
      <c r="C311" s="16"/>
    </row>
    <row r="312" spans="3:3" ht="18" customHeight="1" x14ac:dyDescent="0.35">
      <c r="C312" s="16"/>
    </row>
    <row r="313" spans="3:3" ht="18" customHeight="1" x14ac:dyDescent="0.35">
      <c r="C313" s="16"/>
    </row>
    <row r="314" spans="3:3" ht="18" customHeight="1" x14ac:dyDescent="0.35">
      <c r="C314" s="16"/>
    </row>
    <row r="315" spans="3:3" ht="18" customHeight="1" x14ac:dyDescent="0.35">
      <c r="C315" s="16"/>
    </row>
    <row r="316" spans="3:3" ht="18" customHeight="1" x14ac:dyDescent="0.35">
      <c r="C316" s="16"/>
    </row>
    <row r="317" spans="3:3" ht="18" customHeight="1" x14ac:dyDescent="0.35">
      <c r="C317" s="16"/>
    </row>
    <row r="318" spans="3:3" ht="18" customHeight="1" x14ac:dyDescent="0.35">
      <c r="C318" s="16"/>
    </row>
    <row r="319" spans="3:3" ht="18" customHeight="1" x14ac:dyDescent="0.35">
      <c r="C319" s="16"/>
    </row>
    <row r="320" spans="3:3" ht="18" customHeight="1" x14ac:dyDescent="0.35">
      <c r="C320" s="16"/>
    </row>
    <row r="321" spans="3:3" ht="18" customHeight="1" x14ac:dyDescent="0.35">
      <c r="C321" s="16"/>
    </row>
    <row r="322" spans="3:3" ht="18" customHeight="1" x14ac:dyDescent="0.35">
      <c r="C322" s="16"/>
    </row>
    <row r="323" spans="3:3" ht="18" customHeight="1" x14ac:dyDescent="0.35">
      <c r="C323" s="16"/>
    </row>
    <row r="324" spans="3:3" ht="18" customHeight="1" x14ac:dyDescent="0.35">
      <c r="C324" s="16"/>
    </row>
    <row r="325" spans="3:3" ht="18" customHeight="1" x14ac:dyDescent="0.35">
      <c r="C325" s="16"/>
    </row>
    <row r="326" spans="3:3" ht="18" customHeight="1" x14ac:dyDescent="0.35">
      <c r="C326" s="16"/>
    </row>
    <row r="327" spans="3:3" ht="18" customHeight="1" x14ac:dyDescent="0.35">
      <c r="C327" s="16"/>
    </row>
    <row r="328" spans="3:3" ht="18" customHeight="1" x14ac:dyDescent="0.35">
      <c r="C328" s="16"/>
    </row>
    <row r="329" spans="3:3" ht="18" customHeight="1" x14ac:dyDescent="0.35">
      <c r="C329" s="16"/>
    </row>
    <row r="330" spans="3:3" ht="18" customHeight="1" x14ac:dyDescent="0.35">
      <c r="C330" s="16"/>
    </row>
    <row r="331" spans="3:3" ht="18" customHeight="1" x14ac:dyDescent="0.35">
      <c r="C331" s="16"/>
    </row>
    <row r="332" spans="3:3" ht="18" customHeight="1" x14ac:dyDescent="0.35">
      <c r="C332" s="16"/>
    </row>
    <row r="333" spans="3:3" ht="18" customHeight="1" x14ac:dyDescent="0.35">
      <c r="C333" s="16"/>
    </row>
    <row r="334" spans="3:3" ht="18" customHeight="1" x14ac:dyDescent="0.35">
      <c r="C334" s="16"/>
    </row>
    <row r="335" spans="3:3" ht="18" customHeight="1" x14ac:dyDescent="0.35">
      <c r="C335" s="16"/>
    </row>
    <row r="336" spans="3:3" ht="18" customHeight="1" x14ac:dyDescent="0.35">
      <c r="C336" s="16"/>
    </row>
    <row r="337" spans="3:3" ht="18" customHeight="1" x14ac:dyDescent="0.35">
      <c r="C337" s="16"/>
    </row>
    <row r="338" spans="3:3" ht="18" customHeight="1" x14ac:dyDescent="0.35">
      <c r="C338" s="16"/>
    </row>
    <row r="339" spans="3:3" ht="18" customHeight="1" x14ac:dyDescent="0.35">
      <c r="C339" s="16"/>
    </row>
    <row r="340" spans="3:3" ht="18" customHeight="1" x14ac:dyDescent="0.35">
      <c r="C340" s="16"/>
    </row>
    <row r="341" spans="3:3" ht="18" customHeight="1" x14ac:dyDescent="0.35">
      <c r="C341" s="16"/>
    </row>
    <row r="342" spans="3:3" ht="18" customHeight="1" x14ac:dyDescent="0.35">
      <c r="C342" s="16"/>
    </row>
    <row r="343" spans="3:3" ht="18" customHeight="1" x14ac:dyDescent="0.35">
      <c r="C343" s="16"/>
    </row>
    <row r="344" spans="3:3" ht="18" customHeight="1" x14ac:dyDescent="0.35">
      <c r="C344" s="16"/>
    </row>
    <row r="345" spans="3:3" ht="18" customHeight="1" x14ac:dyDescent="0.35">
      <c r="C345" s="16"/>
    </row>
    <row r="346" spans="3:3" ht="18" customHeight="1" x14ac:dyDescent="0.35">
      <c r="C346" s="16"/>
    </row>
    <row r="347" spans="3:3" ht="18" customHeight="1" x14ac:dyDescent="0.35">
      <c r="C347" s="16"/>
    </row>
    <row r="348" spans="3:3" ht="18" customHeight="1" x14ac:dyDescent="0.35">
      <c r="C348" s="16"/>
    </row>
    <row r="349" spans="3:3" ht="18" customHeight="1" x14ac:dyDescent="0.35">
      <c r="C349" s="16"/>
    </row>
    <row r="350" spans="3:3" ht="18" customHeight="1" x14ac:dyDescent="0.35">
      <c r="C350" s="16"/>
    </row>
    <row r="351" spans="3:3" ht="18" customHeight="1" x14ac:dyDescent="0.35">
      <c r="C351" s="16"/>
    </row>
    <row r="352" spans="3:3" ht="18" customHeight="1" x14ac:dyDescent="0.35">
      <c r="C352" s="16"/>
    </row>
    <row r="353" spans="3:3" ht="18" customHeight="1" x14ac:dyDescent="0.35">
      <c r="C353" s="16"/>
    </row>
    <row r="354" spans="3:3" ht="18" customHeight="1" x14ac:dyDescent="0.35">
      <c r="C354" s="16"/>
    </row>
    <row r="355" spans="3:3" ht="18" customHeight="1" x14ac:dyDescent="0.35">
      <c r="C355" s="16"/>
    </row>
    <row r="356" spans="3:3" ht="18" customHeight="1" x14ac:dyDescent="0.35">
      <c r="C356" s="16"/>
    </row>
    <row r="357" spans="3:3" ht="18" customHeight="1" x14ac:dyDescent="0.35">
      <c r="C357" s="16"/>
    </row>
    <row r="358" spans="3:3" ht="18" customHeight="1" x14ac:dyDescent="0.35">
      <c r="C358" s="16"/>
    </row>
    <row r="359" spans="3:3" ht="18" customHeight="1" x14ac:dyDescent="0.35">
      <c r="C359" s="16"/>
    </row>
    <row r="360" spans="3:3" ht="18" customHeight="1" x14ac:dyDescent="0.35">
      <c r="C360" s="16"/>
    </row>
    <row r="361" spans="3:3" ht="18" customHeight="1" x14ac:dyDescent="0.35">
      <c r="C361" s="16"/>
    </row>
    <row r="362" spans="3:3" ht="18" customHeight="1" x14ac:dyDescent="0.35">
      <c r="C362" s="16"/>
    </row>
    <row r="363" spans="3:3" ht="18" customHeight="1" x14ac:dyDescent="0.35">
      <c r="C363" s="16"/>
    </row>
    <row r="364" spans="3:3" ht="18" customHeight="1" x14ac:dyDescent="0.35">
      <c r="C364" s="16"/>
    </row>
    <row r="365" spans="3:3" ht="18" customHeight="1" x14ac:dyDescent="0.35">
      <c r="C365" s="16"/>
    </row>
    <row r="366" spans="3:3" ht="18" customHeight="1" x14ac:dyDescent="0.35">
      <c r="C366" s="16"/>
    </row>
    <row r="367" spans="3:3" ht="18" customHeight="1" x14ac:dyDescent="0.35">
      <c r="C367" s="16"/>
    </row>
    <row r="368" spans="3:3" ht="18" customHeight="1" x14ac:dyDescent="0.35">
      <c r="C368" s="16"/>
    </row>
    <row r="369" spans="3:3" ht="18" customHeight="1" x14ac:dyDescent="0.35">
      <c r="C369" s="16"/>
    </row>
    <row r="370" spans="3:3" ht="18" customHeight="1" x14ac:dyDescent="0.35">
      <c r="C370" s="16"/>
    </row>
    <row r="371" spans="3:3" ht="18" customHeight="1" x14ac:dyDescent="0.35">
      <c r="C371" s="16"/>
    </row>
    <row r="372" spans="3:3" ht="18" customHeight="1" x14ac:dyDescent="0.35">
      <c r="C372" s="16"/>
    </row>
    <row r="373" spans="3:3" ht="18" customHeight="1" x14ac:dyDescent="0.35">
      <c r="C373" s="16"/>
    </row>
    <row r="374" spans="3:3" ht="18" customHeight="1" x14ac:dyDescent="0.35">
      <c r="C374" s="16"/>
    </row>
    <row r="375" spans="3:3" ht="18" customHeight="1" x14ac:dyDescent="0.35">
      <c r="C375" s="16"/>
    </row>
    <row r="376" spans="3:3" ht="18" customHeight="1" x14ac:dyDescent="0.35">
      <c r="C376" s="16"/>
    </row>
    <row r="377" spans="3:3" ht="18" customHeight="1" x14ac:dyDescent="0.35">
      <c r="C377" s="16"/>
    </row>
    <row r="378" spans="3:3" ht="18" customHeight="1" x14ac:dyDescent="0.35">
      <c r="C378" s="16"/>
    </row>
    <row r="379" spans="3:3" ht="18" customHeight="1" x14ac:dyDescent="0.35">
      <c r="C379" s="16"/>
    </row>
    <row r="380" spans="3:3" ht="18" customHeight="1" x14ac:dyDescent="0.35">
      <c r="C380" s="16"/>
    </row>
    <row r="381" spans="3:3" ht="18" customHeight="1" x14ac:dyDescent="0.35">
      <c r="C381" s="16"/>
    </row>
    <row r="382" spans="3:3" ht="18" customHeight="1" x14ac:dyDescent="0.35">
      <c r="C382" s="16"/>
    </row>
    <row r="383" spans="3:3" ht="18" customHeight="1" x14ac:dyDescent="0.35">
      <c r="C383" s="16"/>
    </row>
    <row r="384" spans="3:3" ht="18" customHeight="1" x14ac:dyDescent="0.35">
      <c r="C384" s="16"/>
    </row>
    <row r="385" spans="3:3" ht="18" customHeight="1" x14ac:dyDescent="0.35">
      <c r="C385" s="16"/>
    </row>
    <row r="386" spans="3:3" ht="18" customHeight="1" x14ac:dyDescent="0.35">
      <c r="C386" s="16"/>
    </row>
    <row r="387" spans="3:3" ht="18" customHeight="1" x14ac:dyDescent="0.35">
      <c r="C387" s="16"/>
    </row>
    <row r="388" spans="3:3" ht="18" customHeight="1" x14ac:dyDescent="0.35">
      <c r="C388" s="16"/>
    </row>
    <row r="389" spans="3:3" ht="18" customHeight="1" x14ac:dyDescent="0.35">
      <c r="C389" s="16"/>
    </row>
    <row r="390" spans="3:3" ht="18" customHeight="1" x14ac:dyDescent="0.35">
      <c r="C390" s="16"/>
    </row>
    <row r="391" spans="3:3" ht="18" customHeight="1" x14ac:dyDescent="0.35">
      <c r="C391" s="16"/>
    </row>
    <row r="392" spans="3:3" ht="18" customHeight="1" x14ac:dyDescent="0.35">
      <c r="C392" s="16"/>
    </row>
    <row r="393" spans="3:3" ht="18" customHeight="1" x14ac:dyDescent="0.35">
      <c r="C393" s="16"/>
    </row>
    <row r="394" spans="3:3" ht="18" customHeight="1" x14ac:dyDescent="0.35">
      <c r="C394" s="16"/>
    </row>
    <row r="395" spans="3:3" ht="18" customHeight="1" x14ac:dyDescent="0.35">
      <c r="C395" s="16"/>
    </row>
    <row r="396" spans="3:3" ht="18" customHeight="1" x14ac:dyDescent="0.35">
      <c r="C396" s="16"/>
    </row>
    <row r="397" spans="3:3" ht="18" customHeight="1" x14ac:dyDescent="0.35">
      <c r="C397" s="16"/>
    </row>
    <row r="398" spans="3:3" ht="18" customHeight="1" x14ac:dyDescent="0.35">
      <c r="C398" s="16"/>
    </row>
    <row r="399" spans="3:3" ht="18" customHeight="1" x14ac:dyDescent="0.35">
      <c r="C399" s="16"/>
    </row>
    <row r="400" spans="3:3" ht="18" customHeight="1" x14ac:dyDescent="0.35">
      <c r="C400" s="16"/>
    </row>
    <row r="401" spans="3:3" ht="18" customHeight="1" x14ac:dyDescent="0.35">
      <c r="C401" s="16"/>
    </row>
    <row r="402" spans="3:3" ht="18" customHeight="1" x14ac:dyDescent="0.35">
      <c r="C402" s="16"/>
    </row>
    <row r="403" spans="3:3" ht="18" customHeight="1" x14ac:dyDescent="0.35">
      <c r="C403" s="16"/>
    </row>
    <row r="404" spans="3:3" ht="18" customHeight="1" x14ac:dyDescent="0.35">
      <c r="C404" s="16"/>
    </row>
    <row r="405" spans="3:3" ht="18" customHeight="1" x14ac:dyDescent="0.35">
      <c r="C405" s="16"/>
    </row>
    <row r="406" spans="3:3" ht="18" customHeight="1" x14ac:dyDescent="0.35">
      <c r="C406" s="16"/>
    </row>
    <row r="407" spans="3:3" ht="18" customHeight="1" x14ac:dyDescent="0.35">
      <c r="C407" s="16"/>
    </row>
    <row r="408" spans="3:3" ht="18" customHeight="1" x14ac:dyDescent="0.35">
      <c r="C408" s="16"/>
    </row>
    <row r="409" spans="3:3" ht="18" customHeight="1" x14ac:dyDescent="0.35">
      <c r="C409" s="16"/>
    </row>
    <row r="410" spans="3:3" ht="18" customHeight="1" x14ac:dyDescent="0.35">
      <c r="C410" s="16"/>
    </row>
    <row r="411" spans="3:3" ht="18" customHeight="1" x14ac:dyDescent="0.35">
      <c r="C411" s="16"/>
    </row>
    <row r="412" spans="3:3" ht="18" customHeight="1" x14ac:dyDescent="0.35">
      <c r="C412" s="16"/>
    </row>
    <row r="413" spans="3:3" ht="18" customHeight="1" x14ac:dyDescent="0.35">
      <c r="C413" s="16"/>
    </row>
    <row r="414" spans="3:3" ht="18" customHeight="1" x14ac:dyDescent="0.35">
      <c r="C414" s="16"/>
    </row>
    <row r="415" spans="3:3" ht="18" customHeight="1" x14ac:dyDescent="0.35">
      <c r="C415" s="16"/>
    </row>
    <row r="416" spans="3:3" ht="18" customHeight="1" x14ac:dyDescent="0.35">
      <c r="C416" s="16"/>
    </row>
    <row r="417" spans="3:3" ht="18" customHeight="1" x14ac:dyDescent="0.35">
      <c r="C417" s="16"/>
    </row>
    <row r="418" spans="3:3" ht="18" customHeight="1" x14ac:dyDescent="0.35">
      <c r="C418" s="16"/>
    </row>
    <row r="419" spans="3:3" ht="18" customHeight="1" x14ac:dyDescent="0.35">
      <c r="C419" s="16"/>
    </row>
    <row r="420" spans="3:3" ht="18" customHeight="1" x14ac:dyDescent="0.35">
      <c r="C420" s="16"/>
    </row>
    <row r="421" spans="3:3" ht="18" customHeight="1" x14ac:dyDescent="0.35">
      <c r="C421" s="16"/>
    </row>
    <row r="422" spans="3:3" ht="18" customHeight="1" x14ac:dyDescent="0.35">
      <c r="C422" s="16"/>
    </row>
    <row r="423" spans="3:3" ht="18" customHeight="1" x14ac:dyDescent="0.35">
      <c r="C423" s="16"/>
    </row>
    <row r="424" spans="3:3" ht="18" customHeight="1" x14ac:dyDescent="0.35">
      <c r="C424" s="16"/>
    </row>
    <row r="425" spans="3:3" ht="18" customHeight="1" x14ac:dyDescent="0.35">
      <c r="C425" s="16"/>
    </row>
    <row r="426" spans="3:3" ht="18" customHeight="1" x14ac:dyDescent="0.35">
      <c r="C426" s="16"/>
    </row>
    <row r="427" spans="3:3" ht="18" customHeight="1" x14ac:dyDescent="0.35">
      <c r="C427" s="16"/>
    </row>
    <row r="428" spans="3:3" ht="18" customHeight="1" x14ac:dyDescent="0.35">
      <c r="C428" s="16"/>
    </row>
    <row r="429" spans="3:3" ht="18" customHeight="1" x14ac:dyDescent="0.35">
      <c r="C429" s="16"/>
    </row>
    <row r="430" spans="3:3" ht="18" customHeight="1" x14ac:dyDescent="0.35">
      <c r="C430" s="16"/>
    </row>
    <row r="431" spans="3:3" ht="18" customHeight="1" x14ac:dyDescent="0.35">
      <c r="C431" s="16"/>
    </row>
    <row r="432" spans="3:3" ht="18" customHeight="1" x14ac:dyDescent="0.35">
      <c r="C432" s="16"/>
    </row>
    <row r="433" spans="3:3" ht="18" customHeight="1" x14ac:dyDescent="0.35">
      <c r="C433" s="16"/>
    </row>
    <row r="434" spans="3:3" ht="18" customHeight="1" x14ac:dyDescent="0.35">
      <c r="C434" s="16"/>
    </row>
    <row r="435" spans="3:3" ht="18" customHeight="1" x14ac:dyDescent="0.35">
      <c r="C435" s="16"/>
    </row>
    <row r="436" spans="3:3" ht="18" customHeight="1" x14ac:dyDescent="0.35">
      <c r="C436" s="16"/>
    </row>
    <row r="437" spans="3:3" ht="18" customHeight="1" x14ac:dyDescent="0.35">
      <c r="C437" s="16"/>
    </row>
    <row r="438" spans="3:3" ht="18" customHeight="1" x14ac:dyDescent="0.35">
      <c r="C438" s="16"/>
    </row>
    <row r="439" spans="3:3" ht="18" customHeight="1" x14ac:dyDescent="0.35">
      <c r="C439" s="16"/>
    </row>
    <row r="440" spans="3:3" ht="18" customHeight="1" x14ac:dyDescent="0.35">
      <c r="C440" s="16"/>
    </row>
    <row r="441" spans="3:3" ht="18" customHeight="1" x14ac:dyDescent="0.35">
      <c r="C441" s="16"/>
    </row>
    <row r="442" spans="3:3" ht="18" customHeight="1" x14ac:dyDescent="0.35">
      <c r="C442" s="16"/>
    </row>
    <row r="443" spans="3:3" ht="18" customHeight="1" x14ac:dyDescent="0.35">
      <c r="C443" s="16"/>
    </row>
    <row r="444" spans="3:3" ht="18" customHeight="1" x14ac:dyDescent="0.35">
      <c r="C444" s="16"/>
    </row>
    <row r="445" spans="3:3" ht="18" customHeight="1" x14ac:dyDescent="0.35">
      <c r="C445" s="16"/>
    </row>
    <row r="446" spans="3:3" ht="18" customHeight="1" x14ac:dyDescent="0.35">
      <c r="C446" s="16"/>
    </row>
    <row r="447" spans="3:3" ht="18" customHeight="1" x14ac:dyDescent="0.35">
      <c r="C447" s="16"/>
    </row>
    <row r="448" spans="3:3" ht="18" customHeight="1" x14ac:dyDescent="0.35">
      <c r="C448" s="16"/>
    </row>
    <row r="449" spans="3:3" ht="18" customHeight="1" x14ac:dyDescent="0.35">
      <c r="C449" s="16"/>
    </row>
    <row r="450" spans="3:3" ht="18" customHeight="1" x14ac:dyDescent="0.35">
      <c r="C450" s="16"/>
    </row>
    <row r="451" spans="3:3" ht="18" customHeight="1" x14ac:dyDescent="0.35">
      <c r="C451" s="16"/>
    </row>
    <row r="452" spans="3:3" ht="18" customHeight="1" x14ac:dyDescent="0.35">
      <c r="C452" s="16"/>
    </row>
    <row r="453" spans="3:3" ht="18" customHeight="1" x14ac:dyDescent="0.35">
      <c r="C453" s="16"/>
    </row>
    <row r="454" spans="3:3" ht="18" customHeight="1" x14ac:dyDescent="0.35">
      <c r="C454" s="16"/>
    </row>
    <row r="455" spans="3:3" ht="18" customHeight="1" x14ac:dyDescent="0.35">
      <c r="C455" s="16"/>
    </row>
    <row r="456" spans="3:3" ht="18" customHeight="1" x14ac:dyDescent="0.35">
      <c r="C456" s="16"/>
    </row>
    <row r="457" spans="3:3" ht="18" customHeight="1" x14ac:dyDescent="0.35">
      <c r="C457" s="16"/>
    </row>
    <row r="458" spans="3:3" ht="18" customHeight="1" x14ac:dyDescent="0.35">
      <c r="C458" s="16"/>
    </row>
    <row r="459" spans="3:3" ht="18" customHeight="1" x14ac:dyDescent="0.35">
      <c r="C459" s="16"/>
    </row>
    <row r="460" spans="3:3" ht="18" customHeight="1" x14ac:dyDescent="0.35">
      <c r="C460" s="16"/>
    </row>
    <row r="461" spans="3:3" ht="18" customHeight="1" x14ac:dyDescent="0.35">
      <c r="C461" s="16"/>
    </row>
    <row r="462" spans="3:3" ht="18" customHeight="1" x14ac:dyDescent="0.35">
      <c r="C462" s="16"/>
    </row>
    <row r="463" spans="3:3" ht="18" customHeight="1" x14ac:dyDescent="0.35">
      <c r="C463" s="16"/>
    </row>
    <row r="464" spans="3:3" ht="18" customHeight="1" x14ac:dyDescent="0.35">
      <c r="C464" s="16"/>
    </row>
    <row r="465" spans="3:3" ht="18" customHeight="1" x14ac:dyDescent="0.35">
      <c r="C465" s="16"/>
    </row>
    <row r="466" spans="3:3" ht="18" customHeight="1" x14ac:dyDescent="0.35">
      <c r="C466" s="16"/>
    </row>
    <row r="467" spans="3:3" ht="18" customHeight="1" x14ac:dyDescent="0.35">
      <c r="C467" s="16"/>
    </row>
    <row r="468" spans="3:3" ht="18" customHeight="1" x14ac:dyDescent="0.35">
      <c r="C468" s="16"/>
    </row>
    <row r="469" spans="3:3" ht="18" customHeight="1" x14ac:dyDescent="0.35">
      <c r="C469" s="16"/>
    </row>
    <row r="470" spans="3:3" ht="18" customHeight="1" x14ac:dyDescent="0.35">
      <c r="C470" s="16"/>
    </row>
    <row r="471" spans="3:3" ht="18" customHeight="1" x14ac:dyDescent="0.35">
      <c r="C471" s="16"/>
    </row>
    <row r="472" spans="3:3" ht="18" customHeight="1" x14ac:dyDescent="0.35">
      <c r="C472" s="16"/>
    </row>
    <row r="473" spans="3:3" ht="18" customHeight="1" x14ac:dyDescent="0.35">
      <c r="C473" s="16"/>
    </row>
    <row r="474" spans="3:3" ht="18" customHeight="1" x14ac:dyDescent="0.35">
      <c r="C474" s="16"/>
    </row>
    <row r="475" spans="3:3" ht="18" customHeight="1" x14ac:dyDescent="0.35">
      <c r="C475" s="16"/>
    </row>
    <row r="476" spans="3:3" ht="18" customHeight="1" x14ac:dyDescent="0.35">
      <c r="C476" s="16"/>
    </row>
    <row r="477" spans="3:3" ht="18" customHeight="1" x14ac:dyDescent="0.35">
      <c r="C477" s="16"/>
    </row>
    <row r="478" spans="3:3" ht="18" customHeight="1" x14ac:dyDescent="0.35">
      <c r="C478" s="16"/>
    </row>
    <row r="479" spans="3:3" ht="18" customHeight="1" x14ac:dyDescent="0.35">
      <c r="C479" s="16"/>
    </row>
    <row r="480" spans="3:3" ht="18" customHeight="1" x14ac:dyDescent="0.35">
      <c r="C480" s="16"/>
    </row>
    <row r="481" spans="3:3" ht="18" customHeight="1" x14ac:dyDescent="0.35">
      <c r="C481" s="16"/>
    </row>
    <row r="482" spans="3:3" ht="18" customHeight="1" x14ac:dyDescent="0.35">
      <c r="C482" s="16"/>
    </row>
    <row r="483" spans="3:3" ht="18" customHeight="1" x14ac:dyDescent="0.35">
      <c r="C483" s="16"/>
    </row>
    <row r="484" spans="3:3" ht="18" customHeight="1" x14ac:dyDescent="0.35">
      <c r="C484" s="16"/>
    </row>
    <row r="485" spans="3:3" ht="18" customHeight="1" x14ac:dyDescent="0.35">
      <c r="C485" s="16"/>
    </row>
    <row r="486" spans="3:3" ht="18" customHeight="1" x14ac:dyDescent="0.35">
      <c r="C486" s="16"/>
    </row>
    <row r="487" spans="3:3" ht="18" customHeight="1" x14ac:dyDescent="0.35">
      <c r="C487" s="16"/>
    </row>
    <row r="488" spans="3:3" ht="18" customHeight="1" x14ac:dyDescent="0.35">
      <c r="C488" s="16"/>
    </row>
    <row r="489" spans="3:3" ht="18" customHeight="1" x14ac:dyDescent="0.35">
      <c r="C489" s="16"/>
    </row>
    <row r="490" spans="3:3" ht="18" customHeight="1" x14ac:dyDescent="0.35">
      <c r="C490" s="16"/>
    </row>
    <row r="491" spans="3:3" ht="18" customHeight="1" x14ac:dyDescent="0.35">
      <c r="C491" s="16"/>
    </row>
    <row r="492" spans="3:3" ht="18" customHeight="1" x14ac:dyDescent="0.35">
      <c r="C492" s="16"/>
    </row>
    <row r="493" spans="3:3" ht="18" customHeight="1" x14ac:dyDescent="0.35">
      <c r="C493" s="16"/>
    </row>
    <row r="494" spans="3:3" ht="18" customHeight="1" x14ac:dyDescent="0.35">
      <c r="C494" s="16"/>
    </row>
    <row r="495" spans="3:3" ht="18" customHeight="1" x14ac:dyDescent="0.35">
      <c r="C495" s="16"/>
    </row>
    <row r="496" spans="3:3" ht="18" customHeight="1" x14ac:dyDescent="0.35">
      <c r="C496" s="16"/>
    </row>
    <row r="497" spans="3:3" ht="18" customHeight="1" x14ac:dyDescent="0.35">
      <c r="C497" s="16"/>
    </row>
    <row r="498" spans="3:3" ht="18" customHeight="1" x14ac:dyDescent="0.35">
      <c r="C498" s="16"/>
    </row>
    <row r="499" spans="3:3" ht="18" customHeight="1" x14ac:dyDescent="0.35">
      <c r="C499" s="16"/>
    </row>
    <row r="500" spans="3:3" ht="18" customHeight="1" x14ac:dyDescent="0.35">
      <c r="C500" s="16"/>
    </row>
    <row r="501" spans="3:3" ht="18" customHeight="1" x14ac:dyDescent="0.35">
      <c r="C501" s="16"/>
    </row>
    <row r="502" spans="3:3" ht="18" customHeight="1" x14ac:dyDescent="0.35">
      <c r="C502" s="16"/>
    </row>
    <row r="503" spans="3:3" ht="18" customHeight="1" x14ac:dyDescent="0.35">
      <c r="C503" s="16"/>
    </row>
    <row r="504" spans="3:3" ht="18" customHeight="1" x14ac:dyDescent="0.35">
      <c r="C504" s="16"/>
    </row>
    <row r="505" spans="3:3" ht="18" customHeight="1" x14ac:dyDescent="0.35">
      <c r="C505" s="16"/>
    </row>
    <row r="506" spans="3:3" ht="18" customHeight="1" x14ac:dyDescent="0.35">
      <c r="C506" s="16"/>
    </row>
    <row r="507" spans="3:3" ht="18" customHeight="1" x14ac:dyDescent="0.35">
      <c r="C507" s="16"/>
    </row>
    <row r="508" spans="3:3" ht="18" customHeight="1" x14ac:dyDescent="0.35">
      <c r="C508" s="16"/>
    </row>
    <row r="509" spans="3:3" ht="18" customHeight="1" x14ac:dyDescent="0.35">
      <c r="C509" s="16"/>
    </row>
    <row r="510" spans="3:3" ht="18" customHeight="1" x14ac:dyDescent="0.35">
      <c r="C510" s="16"/>
    </row>
    <row r="511" spans="3:3" ht="18" customHeight="1" x14ac:dyDescent="0.35">
      <c r="C511" s="16"/>
    </row>
    <row r="512" spans="3:3" ht="18" customHeight="1" x14ac:dyDescent="0.35">
      <c r="C512" s="16"/>
    </row>
    <row r="513" spans="3:3" ht="18" customHeight="1" x14ac:dyDescent="0.35">
      <c r="C513" s="16"/>
    </row>
    <row r="514" spans="3:3" ht="18" customHeight="1" x14ac:dyDescent="0.35">
      <c r="C514" s="16"/>
    </row>
    <row r="515" spans="3:3" ht="18" customHeight="1" x14ac:dyDescent="0.35">
      <c r="C515" s="16"/>
    </row>
    <row r="516" spans="3:3" ht="18" customHeight="1" x14ac:dyDescent="0.35">
      <c r="C516" s="16"/>
    </row>
    <row r="517" spans="3:3" ht="18" customHeight="1" x14ac:dyDescent="0.35">
      <c r="C517" s="16"/>
    </row>
    <row r="518" spans="3:3" ht="18" customHeight="1" x14ac:dyDescent="0.35">
      <c r="C518" s="16"/>
    </row>
    <row r="519" spans="3:3" ht="18" customHeight="1" x14ac:dyDescent="0.35">
      <c r="C519" s="16"/>
    </row>
    <row r="520" spans="3:3" ht="18" customHeight="1" x14ac:dyDescent="0.35">
      <c r="C520" s="16"/>
    </row>
    <row r="521" spans="3:3" ht="18" customHeight="1" x14ac:dyDescent="0.35">
      <c r="C521" s="16"/>
    </row>
    <row r="522" spans="3:3" ht="18" customHeight="1" x14ac:dyDescent="0.35">
      <c r="C522" s="16"/>
    </row>
    <row r="523" spans="3:3" ht="18" customHeight="1" x14ac:dyDescent="0.35">
      <c r="C523" s="16"/>
    </row>
    <row r="524" spans="3:3" ht="18" customHeight="1" x14ac:dyDescent="0.35">
      <c r="C524" s="16"/>
    </row>
    <row r="525" spans="3:3" ht="18" customHeight="1" x14ac:dyDescent="0.35">
      <c r="C525" s="16"/>
    </row>
    <row r="526" spans="3:3" ht="18" customHeight="1" x14ac:dyDescent="0.35">
      <c r="C526" s="16"/>
    </row>
    <row r="527" spans="3:3" ht="18" customHeight="1" x14ac:dyDescent="0.35">
      <c r="C527" s="16"/>
    </row>
    <row r="528" spans="3:3" ht="18" customHeight="1" x14ac:dyDescent="0.35">
      <c r="C528" s="16"/>
    </row>
    <row r="529" spans="3:3" ht="18" customHeight="1" x14ac:dyDescent="0.35">
      <c r="C529" s="16"/>
    </row>
    <row r="530" spans="3:3" ht="18" customHeight="1" x14ac:dyDescent="0.35">
      <c r="C530" s="16"/>
    </row>
    <row r="531" spans="3:3" ht="18" customHeight="1" x14ac:dyDescent="0.35">
      <c r="C531" s="16"/>
    </row>
    <row r="532" spans="3:3" ht="18" customHeight="1" x14ac:dyDescent="0.35">
      <c r="C532" s="16"/>
    </row>
    <row r="533" spans="3:3" ht="18" customHeight="1" x14ac:dyDescent="0.35">
      <c r="C533" s="16"/>
    </row>
    <row r="534" spans="3:3" ht="18" customHeight="1" x14ac:dyDescent="0.35">
      <c r="C534" s="16"/>
    </row>
    <row r="535" spans="3:3" ht="18" customHeight="1" x14ac:dyDescent="0.35">
      <c r="C535" s="16"/>
    </row>
    <row r="536" spans="3:3" ht="18" customHeight="1" x14ac:dyDescent="0.35">
      <c r="C536" s="16"/>
    </row>
    <row r="537" spans="3:3" ht="18" customHeight="1" x14ac:dyDescent="0.35">
      <c r="C537" s="16"/>
    </row>
    <row r="538" spans="3:3" ht="18" customHeight="1" x14ac:dyDescent="0.35">
      <c r="C538" s="16"/>
    </row>
    <row r="539" spans="3:3" ht="18" customHeight="1" x14ac:dyDescent="0.35">
      <c r="C539" s="16"/>
    </row>
    <row r="540" spans="3:3" ht="18" customHeight="1" x14ac:dyDescent="0.35">
      <c r="C540" s="16"/>
    </row>
    <row r="541" spans="3:3" ht="18" customHeight="1" x14ac:dyDescent="0.35">
      <c r="C541" s="16"/>
    </row>
    <row r="542" spans="3:3" ht="18" customHeight="1" x14ac:dyDescent="0.35">
      <c r="C542" s="16"/>
    </row>
    <row r="543" spans="3:3" ht="18" customHeight="1" x14ac:dyDescent="0.35">
      <c r="C543" s="16"/>
    </row>
    <row r="544" spans="3:3" ht="18" customHeight="1" x14ac:dyDescent="0.35">
      <c r="C544" s="16"/>
    </row>
    <row r="545" spans="3:3" ht="18" customHeight="1" x14ac:dyDescent="0.35">
      <c r="C545" s="16"/>
    </row>
    <row r="546" spans="3:3" ht="18" customHeight="1" x14ac:dyDescent="0.35">
      <c r="C546" s="16"/>
    </row>
    <row r="547" spans="3:3" ht="18" customHeight="1" x14ac:dyDescent="0.35">
      <c r="C547" s="16"/>
    </row>
    <row r="548" spans="3:3" ht="18" customHeight="1" x14ac:dyDescent="0.35">
      <c r="C548" s="16"/>
    </row>
    <row r="549" spans="3:3" ht="18" customHeight="1" x14ac:dyDescent="0.35">
      <c r="C549" s="16"/>
    </row>
    <row r="550" spans="3:3" ht="18" customHeight="1" x14ac:dyDescent="0.35">
      <c r="C550" s="16"/>
    </row>
    <row r="551" spans="3:3" ht="18" customHeight="1" x14ac:dyDescent="0.35">
      <c r="C551" s="16"/>
    </row>
    <row r="552" spans="3:3" ht="18" customHeight="1" x14ac:dyDescent="0.35">
      <c r="C552" s="16"/>
    </row>
    <row r="553" spans="3:3" ht="18" customHeight="1" x14ac:dyDescent="0.35">
      <c r="C553" s="16"/>
    </row>
    <row r="554" spans="3:3" ht="18" customHeight="1" x14ac:dyDescent="0.35">
      <c r="C554" s="16"/>
    </row>
    <row r="555" spans="3:3" ht="18" customHeight="1" x14ac:dyDescent="0.35">
      <c r="C555" s="16"/>
    </row>
    <row r="556" spans="3:3" ht="18" customHeight="1" x14ac:dyDescent="0.35">
      <c r="C556" s="16"/>
    </row>
    <row r="557" spans="3:3" ht="18" customHeight="1" x14ac:dyDescent="0.35">
      <c r="C557" s="16"/>
    </row>
    <row r="558" spans="3:3" ht="18" customHeight="1" x14ac:dyDescent="0.35">
      <c r="C558" s="16"/>
    </row>
    <row r="559" spans="3:3" ht="18" customHeight="1" x14ac:dyDescent="0.35">
      <c r="C559" s="16"/>
    </row>
    <row r="560" spans="3:3" ht="18" customHeight="1" x14ac:dyDescent="0.35">
      <c r="C560" s="16"/>
    </row>
    <row r="561" spans="3:3" ht="18" customHeight="1" x14ac:dyDescent="0.35">
      <c r="C561" s="16"/>
    </row>
    <row r="562" spans="3:3" ht="18" customHeight="1" x14ac:dyDescent="0.35">
      <c r="C562" s="16"/>
    </row>
    <row r="563" spans="3:3" ht="18" customHeight="1" x14ac:dyDescent="0.35">
      <c r="C563" s="16"/>
    </row>
    <row r="564" spans="3:3" ht="18" customHeight="1" x14ac:dyDescent="0.35">
      <c r="C564" s="16"/>
    </row>
    <row r="565" spans="3:3" ht="18" customHeight="1" x14ac:dyDescent="0.35">
      <c r="C565" s="16"/>
    </row>
    <row r="566" spans="3:3" ht="18" customHeight="1" x14ac:dyDescent="0.35">
      <c r="C566" s="16"/>
    </row>
    <row r="567" spans="3:3" ht="18" customHeight="1" x14ac:dyDescent="0.35">
      <c r="C567" s="16"/>
    </row>
    <row r="568" spans="3:3" ht="18" customHeight="1" x14ac:dyDescent="0.35">
      <c r="C568" s="16"/>
    </row>
    <row r="569" spans="3:3" ht="18" customHeight="1" x14ac:dyDescent="0.35">
      <c r="C569" s="16"/>
    </row>
    <row r="570" spans="3:3" ht="18" customHeight="1" x14ac:dyDescent="0.35">
      <c r="C570" s="16"/>
    </row>
    <row r="571" spans="3:3" ht="18" customHeight="1" x14ac:dyDescent="0.35">
      <c r="C571" s="16"/>
    </row>
    <row r="572" spans="3:3" ht="18" customHeight="1" x14ac:dyDescent="0.35">
      <c r="C572" s="16"/>
    </row>
    <row r="573" spans="3:3" ht="18" customHeight="1" x14ac:dyDescent="0.35">
      <c r="C573" s="16"/>
    </row>
    <row r="574" spans="3:3" ht="18" customHeight="1" x14ac:dyDescent="0.35">
      <c r="C574" s="16"/>
    </row>
    <row r="575" spans="3:3" ht="18" customHeight="1" x14ac:dyDescent="0.35">
      <c r="C575" s="16"/>
    </row>
    <row r="576" spans="3:3" ht="18" customHeight="1" x14ac:dyDescent="0.35">
      <c r="C576" s="16"/>
    </row>
    <row r="577" spans="3:3" ht="18" customHeight="1" x14ac:dyDescent="0.35">
      <c r="C577" s="16"/>
    </row>
    <row r="578" spans="3:3" ht="18" customHeight="1" x14ac:dyDescent="0.35">
      <c r="C578" s="16"/>
    </row>
    <row r="579" spans="3:3" ht="18" customHeight="1" x14ac:dyDescent="0.35">
      <c r="C579" s="16"/>
    </row>
    <row r="580" spans="3:3" ht="18" customHeight="1" x14ac:dyDescent="0.35">
      <c r="C580" s="16"/>
    </row>
    <row r="581" spans="3:3" ht="18" customHeight="1" x14ac:dyDescent="0.35">
      <c r="C581" s="16"/>
    </row>
    <row r="582" spans="3:3" ht="18" customHeight="1" x14ac:dyDescent="0.35">
      <c r="C582" s="16"/>
    </row>
    <row r="583" spans="3:3" ht="18" customHeight="1" x14ac:dyDescent="0.35">
      <c r="C583" s="16"/>
    </row>
    <row r="584" spans="3:3" ht="18" customHeight="1" x14ac:dyDescent="0.35">
      <c r="C584" s="16"/>
    </row>
    <row r="585" spans="3:3" ht="18" customHeight="1" x14ac:dyDescent="0.35">
      <c r="C585" s="16"/>
    </row>
    <row r="586" spans="3:3" ht="18" customHeight="1" x14ac:dyDescent="0.35">
      <c r="C586" s="16"/>
    </row>
    <row r="587" spans="3:3" ht="18" customHeight="1" x14ac:dyDescent="0.35">
      <c r="C587" s="16"/>
    </row>
    <row r="588" spans="3:3" ht="18" customHeight="1" x14ac:dyDescent="0.35">
      <c r="C588" s="16"/>
    </row>
    <row r="589" spans="3:3" ht="18" customHeight="1" x14ac:dyDescent="0.35">
      <c r="C589" s="16"/>
    </row>
    <row r="590" spans="3:3" ht="18" customHeight="1" x14ac:dyDescent="0.35">
      <c r="C590" s="16"/>
    </row>
    <row r="591" spans="3:3" ht="18" customHeight="1" x14ac:dyDescent="0.35">
      <c r="C591" s="16"/>
    </row>
    <row r="592" spans="3:3" ht="18" customHeight="1" x14ac:dyDescent="0.35">
      <c r="C592" s="16"/>
    </row>
    <row r="593" spans="3:3" ht="18" customHeight="1" x14ac:dyDescent="0.35">
      <c r="C593" s="16"/>
    </row>
    <row r="594" spans="3:3" ht="18" customHeight="1" x14ac:dyDescent="0.35">
      <c r="C594" s="16"/>
    </row>
    <row r="595" spans="3:3" ht="18" customHeight="1" x14ac:dyDescent="0.35">
      <c r="C595" s="16"/>
    </row>
    <row r="596" spans="3:3" ht="18" customHeight="1" x14ac:dyDescent="0.35">
      <c r="C596" s="16"/>
    </row>
    <row r="597" spans="3:3" ht="18" customHeight="1" x14ac:dyDescent="0.35">
      <c r="C597" s="16"/>
    </row>
    <row r="598" spans="3:3" ht="18" customHeight="1" x14ac:dyDescent="0.35">
      <c r="C598" s="16"/>
    </row>
    <row r="599" spans="3:3" ht="18" customHeight="1" x14ac:dyDescent="0.35">
      <c r="C599" s="16"/>
    </row>
    <row r="600" spans="3:3" ht="18" customHeight="1" x14ac:dyDescent="0.35">
      <c r="C600" s="16"/>
    </row>
    <row r="601" spans="3:3" ht="18" customHeight="1" x14ac:dyDescent="0.35">
      <c r="C601" s="16"/>
    </row>
    <row r="602" spans="3:3" ht="18" customHeight="1" x14ac:dyDescent="0.35">
      <c r="C602" s="16"/>
    </row>
    <row r="603" spans="3:3" ht="18" customHeight="1" x14ac:dyDescent="0.35">
      <c r="C603" s="16"/>
    </row>
    <row r="604" spans="3:3" ht="18" customHeight="1" x14ac:dyDescent="0.35">
      <c r="C604" s="16"/>
    </row>
    <row r="605" spans="3:3" ht="18" customHeight="1" x14ac:dyDescent="0.35">
      <c r="C605" s="16"/>
    </row>
    <row r="606" spans="3:3" ht="18" customHeight="1" x14ac:dyDescent="0.35">
      <c r="C606" s="16"/>
    </row>
    <row r="607" spans="3:3" ht="18" customHeight="1" x14ac:dyDescent="0.35">
      <c r="C607" s="16"/>
    </row>
    <row r="608" spans="3:3" ht="18" customHeight="1" x14ac:dyDescent="0.35">
      <c r="C608" s="16"/>
    </row>
    <row r="609" spans="3:3" ht="18" customHeight="1" x14ac:dyDescent="0.35">
      <c r="C609" s="16"/>
    </row>
    <row r="610" spans="3:3" ht="18" customHeight="1" x14ac:dyDescent="0.35">
      <c r="C610" s="16"/>
    </row>
    <row r="611" spans="3:3" ht="18" customHeight="1" x14ac:dyDescent="0.35">
      <c r="C611" s="16"/>
    </row>
    <row r="612" spans="3:3" ht="18" customHeight="1" x14ac:dyDescent="0.35">
      <c r="C612" s="16"/>
    </row>
    <row r="613" spans="3:3" ht="18" customHeight="1" x14ac:dyDescent="0.35">
      <c r="C613" s="16"/>
    </row>
    <row r="614" spans="3:3" ht="18" customHeight="1" x14ac:dyDescent="0.35">
      <c r="C614" s="16"/>
    </row>
    <row r="615" spans="3:3" ht="18" customHeight="1" x14ac:dyDescent="0.35">
      <c r="C615" s="16"/>
    </row>
    <row r="616" spans="3:3" ht="18" customHeight="1" x14ac:dyDescent="0.35">
      <c r="C616" s="16"/>
    </row>
    <row r="617" spans="3:3" ht="18" customHeight="1" x14ac:dyDescent="0.35">
      <c r="C617" s="16"/>
    </row>
    <row r="618" spans="3:3" ht="18" customHeight="1" x14ac:dyDescent="0.35">
      <c r="C618" s="16"/>
    </row>
    <row r="619" spans="3:3" ht="18" customHeight="1" x14ac:dyDescent="0.35">
      <c r="C619" s="16"/>
    </row>
    <row r="620" spans="3:3" ht="18" customHeight="1" x14ac:dyDescent="0.35">
      <c r="C620" s="16"/>
    </row>
    <row r="621" spans="3:3" ht="18" customHeight="1" x14ac:dyDescent="0.35">
      <c r="C621" s="16"/>
    </row>
    <row r="622" spans="3:3" ht="18" customHeight="1" x14ac:dyDescent="0.35">
      <c r="C622" s="16"/>
    </row>
    <row r="623" spans="3:3" ht="18" customHeight="1" x14ac:dyDescent="0.35">
      <c r="C623" s="16"/>
    </row>
    <row r="624" spans="3:3" ht="18" customHeight="1" x14ac:dyDescent="0.35">
      <c r="C624" s="16"/>
    </row>
    <row r="625" spans="3:3" ht="18" customHeight="1" x14ac:dyDescent="0.35">
      <c r="C625" s="16"/>
    </row>
    <row r="626" spans="3:3" ht="18" customHeight="1" x14ac:dyDescent="0.35">
      <c r="C626" s="16"/>
    </row>
    <row r="627" spans="3:3" ht="18" customHeight="1" x14ac:dyDescent="0.35">
      <c r="C627" s="16"/>
    </row>
    <row r="628" spans="3:3" ht="18" customHeight="1" x14ac:dyDescent="0.35">
      <c r="C628" s="16"/>
    </row>
    <row r="629" spans="3:3" ht="18" customHeight="1" x14ac:dyDescent="0.35">
      <c r="C629" s="16"/>
    </row>
    <row r="630" spans="3:3" ht="18" customHeight="1" x14ac:dyDescent="0.35">
      <c r="C630" s="16"/>
    </row>
    <row r="631" spans="3:3" ht="18" customHeight="1" x14ac:dyDescent="0.35">
      <c r="C631" s="16"/>
    </row>
    <row r="632" spans="3:3" ht="18" customHeight="1" x14ac:dyDescent="0.35">
      <c r="C632" s="16"/>
    </row>
    <row r="633" spans="3:3" ht="18" customHeight="1" x14ac:dyDescent="0.35">
      <c r="C633" s="16"/>
    </row>
    <row r="634" spans="3:3" ht="18" customHeight="1" x14ac:dyDescent="0.35">
      <c r="C634" s="16"/>
    </row>
    <row r="635" spans="3:3" ht="18" customHeight="1" x14ac:dyDescent="0.35">
      <c r="C635" s="16"/>
    </row>
    <row r="636" spans="3:3" ht="18" customHeight="1" x14ac:dyDescent="0.35">
      <c r="C636" s="16"/>
    </row>
    <row r="637" spans="3:3" ht="18" customHeight="1" x14ac:dyDescent="0.35">
      <c r="C637" s="16"/>
    </row>
    <row r="638" spans="3:3" ht="18" customHeight="1" x14ac:dyDescent="0.35">
      <c r="C638" s="16"/>
    </row>
    <row r="639" spans="3:3" ht="18" customHeight="1" x14ac:dyDescent="0.35">
      <c r="C639" s="16"/>
    </row>
    <row r="640" spans="3:3" ht="18" customHeight="1" x14ac:dyDescent="0.35">
      <c r="C640" s="16"/>
    </row>
    <row r="641" spans="3:3" ht="18" customHeight="1" x14ac:dyDescent="0.35">
      <c r="C641" s="16"/>
    </row>
    <row r="642" spans="3:3" ht="18" customHeight="1" x14ac:dyDescent="0.35">
      <c r="C642" s="16"/>
    </row>
    <row r="643" spans="3:3" ht="18" customHeight="1" x14ac:dyDescent="0.35">
      <c r="C643" s="16"/>
    </row>
    <row r="644" spans="3:3" ht="18" customHeight="1" x14ac:dyDescent="0.35">
      <c r="C644" s="16"/>
    </row>
    <row r="645" spans="3:3" ht="18" customHeight="1" x14ac:dyDescent="0.35">
      <c r="C645" s="16"/>
    </row>
    <row r="646" spans="3:3" ht="18" customHeight="1" x14ac:dyDescent="0.35">
      <c r="C646" s="16"/>
    </row>
    <row r="647" spans="3:3" ht="18" customHeight="1" x14ac:dyDescent="0.35">
      <c r="C647" s="16"/>
    </row>
    <row r="648" spans="3:3" ht="18" customHeight="1" x14ac:dyDescent="0.35">
      <c r="C648" s="16"/>
    </row>
    <row r="649" spans="3:3" ht="18" customHeight="1" x14ac:dyDescent="0.35">
      <c r="C649" s="16"/>
    </row>
    <row r="650" spans="3:3" ht="18" customHeight="1" x14ac:dyDescent="0.35">
      <c r="C650" s="16"/>
    </row>
    <row r="651" spans="3:3" ht="18" customHeight="1" x14ac:dyDescent="0.35">
      <c r="C651" s="16"/>
    </row>
    <row r="652" spans="3:3" ht="18" customHeight="1" x14ac:dyDescent="0.35">
      <c r="C652" s="16"/>
    </row>
    <row r="653" spans="3:3" ht="18" customHeight="1" x14ac:dyDescent="0.35">
      <c r="C653" s="16"/>
    </row>
    <row r="654" spans="3:3" ht="18" customHeight="1" x14ac:dyDescent="0.35">
      <c r="C654" s="16"/>
    </row>
    <row r="655" spans="3:3" ht="18" customHeight="1" x14ac:dyDescent="0.35">
      <c r="C655" s="16"/>
    </row>
    <row r="656" spans="3:3" ht="18" customHeight="1" x14ac:dyDescent="0.35">
      <c r="C656" s="16"/>
    </row>
    <row r="657" spans="3:3" ht="18" customHeight="1" x14ac:dyDescent="0.35">
      <c r="C657" s="16"/>
    </row>
    <row r="658" spans="3:3" ht="18" customHeight="1" x14ac:dyDescent="0.35">
      <c r="C658" s="16"/>
    </row>
    <row r="659" spans="3:3" ht="18" customHeight="1" x14ac:dyDescent="0.35">
      <c r="C659" s="16"/>
    </row>
    <row r="660" spans="3:3" ht="18" customHeight="1" x14ac:dyDescent="0.35">
      <c r="C660" s="16"/>
    </row>
    <row r="661" spans="3:3" ht="18" customHeight="1" x14ac:dyDescent="0.35">
      <c r="C661" s="16"/>
    </row>
    <row r="662" spans="3:3" ht="18" customHeight="1" x14ac:dyDescent="0.35">
      <c r="C662" s="16"/>
    </row>
    <row r="663" spans="3:3" ht="18" customHeight="1" x14ac:dyDescent="0.35">
      <c r="C663" s="16"/>
    </row>
    <row r="664" spans="3:3" ht="18" customHeight="1" x14ac:dyDescent="0.35">
      <c r="C664" s="16"/>
    </row>
    <row r="665" spans="3:3" ht="18" customHeight="1" x14ac:dyDescent="0.35">
      <c r="C665" s="16"/>
    </row>
    <row r="666" spans="3:3" ht="18" customHeight="1" x14ac:dyDescent="0.35">
      <c r="C666" s="16"/>
    </row>
    <row r="667" spans="3:3" ht="18" customHeight="1" x14ac:dyDescent="0.35">
      <c r="C667" s="16"/>
    </row>
    <row r="668" spans="3:3" ht="18" customHeight="1" x14ac:dyDescent="0.35">
      <c r="C668" s="16"/>
    </row>
    <row r="669" spans="3:3" ht="18" customHeight="1" x14ac:dyDescent="0.35">
      <c r="C669" s="16"/>
    </row>
    <row r="670" spans="3:3" ht="18" customHeight="1" x14ac:dyDescent="0.35">
      <c r="C670" s="16"/>
    </row>
    <row r="671" spans="3:3" ht="18" customHeight="1" x14ac:dyDescent="0.35">
      <c r="C671" s="16"/>
    </row>
    <row r="672" spans="3:3" ht="18" customHeight="1" x14ac:dyDescent="0.35">
      <c r="C672" s="16"/>
    </row>
    <row r="673" spans="3:3" ht="18" customHeight="1" x14ac:dyDescent="0.35">
      <c r="C673" s="16"/>
    </row>
    <row r="674" spans="3:3" ht="18" customHeight="1" x14ac:dyDescent="0.35">
      <c r="C674" s="16"/>
    </row>
    <row r="675" spans="3:3" ht="18" customHeight="1" x14ac:dyDescent="0.35">
      <c r="C675" s="16"/>
    </row>
    <row r="676" spans="3:3" ht="18" customHeight="1" x14ac:dyDescent="0.35">
      <c r="C676" s="16"/>
    </row>
    <row r="677" spans="3:3" ht="18" customHeight="1" x14ac:dyDescent="0.35">
      <c r="C677" s="16"/>
    </row>
    <row r="678" spans="3:3" ht="18" customHeight="1" x14ac:dyDescent="0.35">
      <c r="C678" s="16"/>
    </row>
    <row r="679" spans="3:3" ht="18" customHeight="1" x14ac:dyDescent="0.35">
      <c r="C679" s="16"/>
    </row>
    <row r="680" spans="3:3" ht="18" customHeight="1" x14ac:dyDescent="0.35">
      <c r="C680" s="16"/>
    </row>
    <row r="681" spans="3:3" ht="18" customHeight="1" x14ac:dyDescent="0.35">
      <c r="C681" s="16"/>
    </row>
    <row r="682" spans="3:3" ht="18" customHeight="1" x14ac:dyDescent="0.35">
      <c r="C682" s="16"/>
    </row>
    <row r="683" spans="3:3" ht="18" customHeight="1" x14ac:dyDescent="0.35">
      <c r="C683" s="16"/>
    </row>
    <row r="684" spans="3:3" ht="18" customHeight="1" x14ac:dyDescent="0.35">
      <c r="C684" s="16"/>
    </row>
    <row r="685" spans="3:3" ht="18" customHeight="1" x14ac:dyDescent="0.35">
      <c r="C685" s="16"/>
    </row>
    <row r="686" spans="3:3" ht="18" customHeight="1" x14ac:dyDescent="0.35">
      <c r="C686" s="16"/>
    </row>
    <row r="687" spans="3:3" ht="18" customHeight="1" x14ac:dyDescent="0.35">
      <c r="C687" s="16"/>
    </row>
    <row r="688" spans="3:3" ht="18" customHeight="1" x14ac:dyDescent="0.35">
      <c r="C688" s="16"/>
    </row>
    <row r="689" spans="3:3" ht="18" customHeight="1" x14ac:dyDescent="0.35">
      <c r="C689" s="16"/>
    </row>
    <row r="690" spans="3:3" ht="18" customHeight="1" x14ac:dyDescent="0.35">
      <c r="C690" s="16"/>
    </row>
    <row r="691" spans="3:3" ht="18" customHeight="1" x14ac:dyDescent="0.35">
      <c r="C691" s="16"/>
    </row>
    <row r="692" spans="3:3" ht="18" customHeight="1" x14ac:dyDescent="0.35">
      <c r="C692" s="16"/>
    </row>
    <row r="693" spans="3:3" ht="18" customHeight="1" x14ac:dyDescent="0.35">
      <c r="C693" s="16"/>
    </row>
    <row r="694" spans="3:3" ht="18" customHeight="1" x14ac:dyDescent="0.35">
      <c r="C694" s="16"/>
    </row>
    <row r="695" spans="3:3" ht="18" customHeight="1" x14ac:dyDescent="0.35">
      <c r="C695" s="16"/>
    </row>
    <row r="696" spans="3:3" ht="18" customHeight="1" x14ac:dyDescent="0.35">
      <c r="C696" s="16"/>
    </row>
    <row r="697" spans="3:3" ht="18" customHeight="1" x14ac:dyDescent="0.35">
      <c r="C697" s="16"/>
    </row>
    <row r="698" spans="3:3" ht="18" customHeight="1" x14ac:dyDescent="0.35">
      <c r="C698" s="16"/>
    </row>
    <row r="699" spans="3:3" ht="18" customHeight="1" x14ac:dyDescent="0.35">
      <c r="C699" s="16"/>
    </row>
    <row r="700" spans="3:3" ht="18" customHeight="1" x14ac:dyDescent="0.35">
      <c r="C700" s="16"/>
    </row>
    <row r="701" spans="3:3" ht="18" customHeight="1" x14ac:dyDescent="0.35">
      <c r="C701" s="16"/>
    </row>
    <row r="702" spans="3:3" ht="18" customHeight="1" x14ac:dyDescent="0.35">
      <c r="C702" s="16"/>
    </row>
    <row r="703" spans="3:3" ht="18" customHeight="1" x14ac:dyDescent="0.35">
      <c r="C703" s="16"/>
    </row>
    <row r="704" spans="3:3" ht="18" customHeight="1" x14ac:dyDescent="0.35">
      <c r="C704" s="16"/>
    </row>
    <row r="705" spans="3:3" ht="18" customHeight="1" x14ac:dyDescent="0.35">
      <c r="C705" s="16"/>
    </row>
    <row r="706" spans="3:3" ht="18" customHeight="1" x14ac:dyDescent="0.35">
      <c r="C706" s="16"/>
    </row>
    <row r="707" spans="3:3" ht="18" customHeight="1" x14ac:dyDescent="0.35">
      <c r="C707" s="16"/>
    </row>
    <row r="708" spans="3:3" ht="18" customHeight="1" x14ac:dyDescent="0.35">
      <c r="C708" s="16"/>
    </row>
    <row r="709" spans="3:3" ht="18" customHeight="1" x14ac:dyDescent="0.35">
      <c r="C709" s="16"/>
    </row>
    <row r="710" spans="3:3" ht="18" customHeight="1" x14ac:dyDescent="0.35">
      <c r="C710" s="16"/>
    </row>
    <row r="711" spans="3:3" ht="18" customHeight="1" x14ac:dyDescent="0.35">
      <c r="C711" s="16"/>
    </row>
    <row r="712" spans="3:3" ht="18" customHeight="1" x14ac:dyDescent="0.35">
      <c r="C712" s="16"/>
    </row>
    <row r="713" spans="3:3" ht="18" customHeight="1" x14ac:dyDescent="0.35">
      <c r="C713" s="16"/>
    </row>
    <row r="714" spans="3:3" ht="18" customHeight="1" x14ac:dyDescent="0.35">
      <c r="C714" s="16"/>
    </row>
    <row r="715" spans="3:3" ht="18" customHeight="1" x14ac:dyDescent="0.35">
      <c r="C715" s="16"/>
    </row>
    <row r="716" spans="3:3" ht="18" customHeight="1" x14ac:dyDescent="0.35">
      <c r="C716" s="16"/>
    </row>
    <row r="717" spans="3:3" ht="18" customHeight="1" x14ac:dyDescent="0.35">
      <c r="C717" s="16"/>
    </row>
    <row r="718" spans="3:3" ht="18" customHeight="1" x14ac:dyDescent="0.35">
      <c r="C718" s="16"/>
    </row>
    <row r="719" spans="3:3" ht="18" customHeight="1" x14ac:dyDescent="0.35">
      <c r="C719" s="16"/>
    </row>
    <row r="720" spans="3:3" ht="18" customHeight="1" x14ac:dyDescent="0.35">
      <c r="C720" s="16"/>
    </row>
    <row r="721" spans="3:3" ht="18" customHeight="1" x14ac:dyDescent="0.35">
      <c r="C721" s="16"/>
    </row>
    <row r="722" spans="3:3" ht="18" customHeight="1" x14ac:dyDescent="0.35">
      <c r="C722" s="16"/>
    </row>
    <row r="723" spans="3:3" ht="18" customHeight="1" x14ac:dyDescent="0.35">
      <c r="C723" s="16"/>
    </row>
    <row r="724" spans="3:3" ht="18" customHeight="1" x14ac:dyDescent="0.35">
      <c r="C724" s="16"/>
    </row>
    <row r="725" spans="3:3" ht="18" customHeight="1" x14ac:dyDescent="0.35">
      <c r="C725" s="16"/>
    </row>
    <row r="726" spans="3:3" ht="18" customHeight="1" x14ac:dyDescent="0.35">
      <c r="C726" s="16"/>
    </row>
    <row r="727" spans="3:3" ht="18" customHeight="1" x14ac:dyDescent="0.35">
      <c r="C727" s="16"/>
    </row>
    <row r="728" spans="3:3" ht="18" customHeight="1" x14ac:dyDescent="0.35">
      <c r="C728" s="16"/>
    </row>
    <row r="729" spans="3:3" ht="18" customHeight="1" x14ac:dyDescent="0.35">
      <c r="C729" s="16"/>
    </row>
    <row r="730" spans="3:3" ht="18" customHeight="1" x14ac:dyDescent="0.35">
      <c r="C730" s="16"/>
    </row>
    <row r="731" spans="3:3" ht="18" customHeight="1" x14ac:dyDescent="0.35">
      <c r="C731" s="16"/>
    </row>
    <row r="732" spans="3:3" ht="18" customHeight="1" x14ac:dyDescent="0.35">
      <c r="C732" s="16"/>
    </row>
    <row r="733" spans="3:3" ht="18" customHeight="1" x14ac:dyDescent="0.35">
      <c r="C733" s="16"/>
    </row>
    <row r="734" spans="3:3" ht="18" customHeight="1" x14ac:dyDescent="0.35">
      <c r="C734" s="16"/>
    </row>
    <row r="735" spans="3:3" ht="18" customHeight="1" x14ac:dyDescent="0.35">
      <c r="C735" s="16"/>
    </row>
    <row r="736" spans="3:3" ht="18" customHeight="1" x14ac:dyDescent="0.35">
      <c r="C736" s="16"/>
    </row>
    <row r="737" spans="3:3" ht="18" customHeight="1" x14ac:dyDescent="0.35">
      <c r="C737" s="16"/>
    </row>
    <row r="738" spans="3:3" ht="18" customHeight="1" x14ac:dyDescent="0.35">
      <c r="C738" s="16"/>
    </row>
    <row r="739" spans="3:3" ht="18" customHeight="1" x14ac:dyDescent="0.35">
      <c r="C739" s="16"/>
    </row>
    <row r="740" spans="3:3" ht="18" customHeight="1" x14ac:dyDescent="0.35">
      <c r="C740" s="16"/>
    </row>
    <row r="741" spans="3:3" ht="18" customHeight="1" x14ac:dyDescent="0.35">
      <c r="C741" s="16"/>
    </row>
    <row r="742" spans="3:3" ht="18" customHeight="1" x14ac:dyDescent="0.35">
      <c r="C742" s="16"/>
    </row>
    <row r="743" spans="3:3" ht="18" customHeight="1" x14ac:dyDescent="0.35">
      <c r="C743" s="16"/>
    </row>
    <row r="744" spans="3:3" ht="18" customHeight="1" x14ac:dyDescent="0.35">
      <c r="C744" s="16"/>
    </row>
    <row r="745" spans="3:3" ht="18" customHeight="1" x14ac:dyDescent="0.35">
      <c r="C745" s="16"/>
    </row>
    <row r="746" spans="3:3" ht="18" customHeight="1" x14ac:dyDescent="0.35">
      <c r="C746" s="16"/>
    </row>
    <row r="747" spans="3:3" ht="18" customHeight="1" x14ac:dyDescent="0.35">
      <c r="C747" s="16"/>
    </row>
    <row r="748" spans="3:3" ht="18" customHeight="1" x14ac:dyDescent="0.35">
      <c r="C748" s="16"/>
    </row>
    <row r="749" spans="3:3" ht="18" customHeight="1" x14ac:dyDescent="0.35">
      <c r="C749" s="16"/>
    </row>
    <row r="750" spans="3:3" ht="18" customHeight="1" x14ac:dyDescent="0.35">
      <c r="C750" s="16"/>
    </row>
    <row r="751" spans="3:3" ht="18" customHeight="1" x14ac:dyDescent="0.35">
      <c r="C751" s="16"/>
    </row>
    <row r="752" spans="3:3" ht="18" customHeight="1" x14ac:dyDescent="0.35">
      <c r="C752" s="16"/>
    </row>
    <row r="753" spans="3:3" ht="18" customHeight="1" x14ac:dyDescent="0.35">
      <c r="C753" s="16"/>
    </row>
    <row r="754" spans="3:3" ht="18" customHeight="1" x14ac:dyDescent="0.35">
      <c r="C754" s="16"/>
    </row>
    <row r="755" spans="3:3" ht="18" customHeight="1" x14ac:dyDescent="0.35">
      <c r="C755" s="16"/>
    </row>
    <row r="756" spans="3:3" ht="18" customHeight="1" x14ac:dyDescent="0.35">
      <c r="C756" s="16"/>
    </row>
    <row r="757" spans="3:3" ht="18" customHeight="1" x14ac:dyDescent="0.35">
      <c r="C757" s="16"/>
    </row>
    <row r="758" spans="3:3" ht="18" customHeight="1" x14ac:dyDescent="0.35">
      <c r="C758" s="16"/>
    </row>
    <row r="759" spans="3:3" ht="18" customHeight="1" x14ac:dyDescent="0.35">
      <c r="C759" s="16"/>
    </row>
    <row r="760" spans="3:3" ht="18" customHeight="1" x14ac:dyDescent="0.35">
      <c r="C760" s="16"/>
    </row>
    <row r="761" spans="3:3" ht="18" customHeight="1" x14ac:dyDescent="0.35">
      <c r="C761" s="16"/>
    </row>
    <row r="762" spans="3:3" ht="18" customHeight="1" x14ac:dyDescent="0.35">
      <c r="C762" s="16"/>
    </row>
    <row r="763" spans="3:3" ht="18" customHeight="1" x14ac:dyDescent="0.35">
      <c r="C763" s="16"/>
    </row>
    <row r="764" spans="3:3" ht="18" customHeight="1" x14ac:dyDescent="0.35">
      <c r="C764" s="16"/>
    </row>
    <row r="765" spans="3:3" ht="18" customHeight="1" x14ac:dyDescent="0.35">
      <c r="C765" s="16"/>
    </row>
    <row r="766" spans="3:3" ht="18" customHeight="1" x14ac:dyDescent="0.35">
      <c r="C766" s="16"/>
    </row>
    <row r="767" spans="3:3" ht="18" customHeight="1" x14ac:dyDescent="0.35">
      <c r="C767" s="16"/>
    </row>
    <row r="768" spans="3:3" ht="18" customHeight="1" x14ac:dyDescent="0.35">
      <c r="C768" s="16"/>
    </row>
    <row r="769" spans="3:3" ht="18" customHeight="1" x14ac:dyDescent="0.35">
      <c r="C769" s="16"/>
    </row>
    <row r="770" spans="3:3" ht="18" customHeight="1" x14ac:dyDescent="0.35">
      <c r="C770" s="16"/>
    </row>
    <row r="771" spans="3:3" ht="18" customHeight="1" x14ac:dyDescent="0.35">
      <c r="C771" s="16"/>
    </row>
    <row r="772" spans="3:3" ht="18" customHeight="1" x14ac:dyDescent="0.35">
      <c r="C772" s="16"/>
    </row>
    <row r="773" spans="3:3" ht="18" customHeight="1" x14ac:dyDescent="0.35">
      <c r="C773" s="16"/>
    </row>
    <row r="774" spans="3:3" ht="18" customHeight="1" x14ac:dyDescent="0.35">
      <c r="C774" s="16"/>
    </row>
    <row r="775" spans="3:3" ht="18" customHeight="1" x14ac:dyDescent="0.35">
      <c r="C775" s="16"/>
    </row>
    <row r="776" spans="3:3" ht="18" customHeight="1" x14ac:dyDescent="0.35">
      <c r="C776" s="16"/>
    </row>
    <row r="777" spans="3:3" ht="18" customHeight="1" x14ac:dyDescent="0.35">
      <c r="C777" s="16"/>
    </row>
    <row r="778" spans="3:3" ht="18" customHeight="1" x14ac:dyDescent="0.35">
      <c r="C778" s="16"/>
    </row>
    <row r="779" spans="3:3" ht="18" customHeight="1" x14ac:dyDescent="0.35">
      <c r="C779" s="16"/>
    </row>
    <row r="780" spans="3:3" ht="18" customHeight="1" x14ac:dyDescent="0.35">
      <c r="C780" s="16"/>
    </row>
    <row r="781" spans="3:3" ht="18" customHeight="1" x14ac:dyDescent="0.35">
      <c r="C781" s="16"/>
    </row>
    <row r="782" spans="3:3" ht="18" customHeight="1" x14ac:dyDescent="0.35">
      <c r="C782" s="16"/>
    </row>
    <row r="783" spans="3:3" ht="18" customHeight="1" x14ac:dyDescent="0.35">
      <c r="C783" s="16"/>
    </row>
    <row r="784" spans="3:3" ht="18" customHeight="1" x14ac:dyDescent="0.35">
      <c r="C784" s="16"/>
    </row>
    <row r="785" spans="3:3" ht="18" customHeight="1" x14ac:dyDescent="0.35">
      <c r="C785" s="16"/>
    </row>
    <row r="786" spans="3:3" ht="18" customHeight="1" x14ac:dyDescent="0.35">
      <c r="C786" s="16"/>
    </row>
    <row r="787" spans="3:3" ht="18" customHeight="1" x14ac:dyDescent="0.35">
      <c r="C787" s="16"/>
    </row>
    <row r="788" spans="3:3" ht="18" customHeight="1" x14ac:dyDescent="0.35">
      <c r="C788" s="16"/>
    </row>
    <row r="789" spans="3:3" ht="18" customHeight="1" x14ac:dyDescent="0.35">
      <c r="C789" s="16"/>
    </row>
    <row r="790" spans="3:3" ht="18" customHeight="1" x14ac:dyDescent="0.35">
      <c r="C790" s="16"/>
    </row>
    <row r="791" spans="3:3" ht="18" customHeight="1" x14ac:dyDescent="0.35">
      <c r="C791" s="16"/>
    </row>
    <row r="792" spans="3:3" ht="18" customHeight="1" x14ac:dyDescent="0.35">
      <c r="C792" s="16"/>
    </row>
    <row r="793" spans="3:3" ht="18" customHeight="1" x14ac:dyDescent="0.35">
      <c r="C793" s="16"/>
    </row>
    <row r="794" spans="3:3" ht="18" customHeight="1" x14ac:dyDescent="0.35">
      <c r="C794" s="16"/>
    </row>
    <row r="795" spans="3:3" ht="18" customHeight="1" x14ac:dyDescent="0.35">
      <c r="C795" s="16"/>
    </row>
    <row r="796" spans="3:3" ht="18" customHeight="1" x14ac:dyDescent="0.35">
      <c r="C796" s="16"/>
    </row>
    <row r="797" spans="3:3" ht="18" customHeight="1" x14ac:dyDescent="0.35">
      <c r="C797" s="16"/>
    </row>
    <row r="798" spans="3:3" ht="18" customHeight="1" x14ac:dyDescent="0.35">
      <c r="C798" s="16"/>
    </row>
    <row r="799" spans="3:3" ht="18" customHeight="1" x14ac:dyDescent="0.35">
      <c r="C799" s="16"/>
    </row>
    <row r="800" spans="3:3" ht="18" customHeight="1" x14ac:dyDescent="0.35">
      <c r="C800" s="16"/>
    </row>
    <row r="801" spans="3:3" ht="18" customHeight="1" x14ac:dyDescent="0.35">
      <c r="C801" s="16"/>
    </row>
    <row r="802" spans="3:3" ht="18" customHeight="1" x14ac:dyDescent="0.35">
      <c r="C802" s="16"/>
    </row>
    <row r="803" spans="3:3" ht="18" customHeight="1" x14ac:dyDescent="0.35">
      <c r="C803" s="16"/>
    </row>
    <row r="804" spans="3:3" ht="18" customHeight="1" x14ac:dyDescent="0.35">
      <c r="C804" s="16"/>
    </row>
    <row r="805" spans="3:3" ht="18" customHeight="1" x14ac:dyDescent="0.35">
      <c r="C805" s="16"/>
    </row>
    <row r="806" spans="3:3" ht="18" customHeight="1" x14ac:dyDescent="0.35">
      <c r="C806" s="16"/>
    </row>
    <row r="807" spans="3:3" ht="18" customHeight="1" x14ac:dyDescent="0.35">
      <c r="C807" s="16"/>
    </row>
    <row r="808" spans="3:3" ht="18" customHeight="1" x14ac:dyDescent="0.35">
      <c r="C808" s="16"/>
    </row>
    <row r="809" spans="3:3" ht="18" customHeight="1" x14ac:dyDescent="0.35">
      <c r="C809" s="16"/>
    </row>
    <row r="810" spans="3:3" ht="18" customHeight="1" x14ac:dyDescent="0.35">
      <c r="C810" s="16"/>
    </row>
    <row r="811" spans="3:3" ht="18" customHeight="1" x14ac:dyDescent="0.35">
      <c r="C811" s="16"/>
    </row>
    <row r="812" spans="3:3" ht="18" customHeight="1" x14ac:dyDescent="0.35">
      <c r="C812" s="16"/>
    </row>
    <row r="813" spans="3:3" ht="18" customHeight="1" x14ac:dyDescent="0.35">
      <c r="C813" s="16"/>
    </row>
    <row r="814" spans="3:3" ht="18" customHeight="1" x14ac:dyDescent="0.35">
      <c r="C814" s="16"/>
    </row>
    <row r="815" spans="3:3" ht="18" customHeight="1" x14ac:dyDescent="0.35">
      <c r="C815" s="16"/>
    </row>
    <row r="816" spans="3:3" ht="18" customHeight="1" x14ac:dyDescent="0.35">
      <c r="C816" s="16"/>
    </row>
    <row r="817" spans="3:3" ht="18" customHeight="1" x14ac:dyDescent="0.35">
      <c r="C817" s="16"/>
    </row>
    <row r="818" spans="3:3" ht="18" customHeight="1" x14ac:dyDescent="0.35">
      <c r="C818" s="16"/>
    </row>
    <row r="819" spans="3:3" ht="18" customHeight="1" x14ac:dyDescent="0.35">
      <c r="C819" s="16"/>
    </row>
    <row r="820" spans="3:3" ht="18" customHeight="1" x14ac:dyDescent="0.35">
      <c r="C820" s="16"/>
    </row>
    <row r="821" spans="3:3" ht="18" customHeight="1" x14ac:dyDescent="0.35">
      <c r="C821" s="16"/>
    </row>
    <row r="822" spans="3:3" ht="18" customHeight="1" x14ac:dyDescent="0.35">
      <c r="C822" s="16"/>
    </row>
    <row r="823" spans="3:3" ht="18" customHeight="1" x14ac:dyDescent="0.35">
      <c r="C823" s="16"/>
    </row>
    <row r="824" spans="3:3" ht="18" customHeight="1" x14ac:dyDescent="0.35">
      <c r="C824" s="16"/>
    </row>
    <row r="825" spans="3:3" ht="18" customHeight="1" x14ac:dyDescent="0.35">
      <c r="C825" s="16"/>
    </row>
    <row r="826" spans="3:3" ht="18" customHeight="1" x14ac:dyDescent="0.35">
      <c r="C826" s="16"/>
    </row>
    <row r="827" spans="3:3" ht="18" customHeight="1" x14ac:dyDescent="0.35">
      <c r="C827" s="16"/>
    </row>
    <row r="828" spans="3:3" ht="18" customHeight="1" x14ac:dyDescent="0.35">
      <c r="C828" s="16"/>
    </row>
    <row r="829" spans="3:3" ht="18" customHeight="1" x14ac:dyDescent="0.35">
      <c r="C829" s="16"/>
    </row>
    <row r="830" spans="3:3" ht="18" customHeight="1" x14ac:dyDescent="0.35">
      <c r="C830" s="16"/>
    </row>
    <row r="831" spans="3:3" ht="18" customHeight="1" x14ac:dyDescent="0.35">
      <c r="C831" s="16"/>
    </row>
    <row r="832" spans="3:3" ht="18" customHeight="1" x14ac:dyDescent="0.35">
      <c r="C832" s="16"/>
    </row>
    <row r="833" spans="3:3" ht="18" customHeight="1" x14ac:dyDescent="0.35">
      <c r="C833" s="16"/>
    </row>
    <row r="834" spans="3:3" ht="18" customHeight="1" x14ac:dyDescent="0.35">
      <c r="C834" s="16"/>
    </row>
    <row r="835" spans="3:3" ht="18" customHeight="1" x14ac:dyDescent="0.35">
      <c r="C835" s="16"/>
    </row>
    <row r="836" spans="3:3" ht="18" customHeight="1" x14ac:dyDescent="0.35">
      <c r="C836" s="16"/>
    </row>
    <row r="837" spans="3:3" ht="18" customHeight="1" x14ac:dyDescent="0.35">
      <c r="C837" s="16"/>
    </row>
    <row r="838" spans="3:3" ht="18" customHeight="1" x14ac:dyDescent="0.35">
      <c r="C838" s="16"/>
    </row>
    <row r="839" spans="3:3" ht="18" customHeight="1" x14ac:dyDescent="0.35">
      <c r="C839" s="16"/>
    </row>
    <row r="840" spans="3:3" ht="18" customHeight="1" x14ac:dyDescent="0.35">
      <c r="C840" s="16"/>
    </row>
    <row r="841" spans="3:3" ht="18" customHeight="1" x14ac:dyDescent="0.35">
      <c r="C841" s="16"/>
    </row>
    <row r="842" spans="3:3" ht="18" customHeight="1" x14ac:dyDescent="0.35">
      <c r="C842" s="16"/>
    </row>
    <row r="843" spans="3:3" ht="18" customHeight="1" x14ac:dyDescent="0.35">
      <c r="C843" s="16"/>
    </row>
    <row r="844" spans="3:3" ht="18" customHeight="1" x14ac:dyDescent="0.35">
      <c r="C844" s="16"/>
    </row>
    <row r="845" spans="3:3" ht="18" customHeight="1" x14ac:dyDescent="0.35">
      <c r="C845" s="16"/>
    </row>
    <row r="846" spans="3:3" ht="18" customHeight="1" x14ac:dyDescent="0.35">
      <c r="C846" s="16"/>
    </row>
    <row r="847" spans="3:3" ht="18" customHeight="1" x14ac:dyDescent="0.35">
      <c r="C847" s="16"/>
    </row>
    <row r="848" spans="3:3" ht="18" customHeight="1" x14ac:dyDescent="0.35">
      <c r="C848" s="16"/>
    </row>
    <row r="849" spans="3:3" ht="18" customHeight="1" x14ac:dyDescent="0.35">
      <c r="C849" s="16"/>
    </row>
    <row r="850" spans="3:3" ht="18" customHeight="1" x14ac:dyDescent="0.35">
      <c r="C850" s="16"/>
    </row>
    <row r="851" spans="3:3" ht="18" customHeight="1" x14ac:dyDescent="0.35">
      <c r="C851" s="16"/>
    </row>
    <row r="852" spans="3:3" ht="18" customHeight="1" x14ac:dyDescent="0.35">
      <c r="C852" s="16"/>
    </row>
    <row r="853" spans="3:3" ht="18" customHeight="1" x14ac:dyDescent="0.35">
      <c r="C853" s="16"/>
    </row>
    <row r="854" spans="3:3" ht="18" customHeight="1" x14ac:dyDescent="0.35">
      <c r="C854" s="16"/>
    </row>
    <row r="855" spans="3:3" ht="18" customHeight="1" x14ac:dyDescent="0.35">
      <c r="C855" s="16"/>
    </row>
    <row r="856" spans="3:3" ht="18" customHeight="1" x14ac:dyDescent="0.35">
      <c r="C856" s="16"/>
    </row>
    <row r="857" spans="3:3" ht="18" customHeight="1" x14ac:dyDescent="0.35">
      <c r="C857" s="16"/>
    </row>
    <row r="858" spans="3:3" ht="18" customHeight="1" x14ac:dyDescent="0.35">
      <c r="C858" s="16"/>
    </row>
    <row r="859" spans="3:3" ht="18" customHeight="1" x14ac:dyDescent="0.35">
      <c r="C859" s="16"/>
    </row>
    <row r="860" spans="3:3" ht="18" customHeight="1" x14ac:dyDescent="0.35">
      <c r="C860" s="16"/>
    </row>
    <row r="861" spans="3:3" ht="18" customHeight="1" x14ac:dyDescent="0.35">
      <c r="C861" s="16"/>
    </row>
    <row r="862" spans="3:3" ht="18" customHeight="1" x14ac:dyDescent="0.35">
      <c r="C862" s="16"/>
    </row>
    <row r="863" spans="3:3" ht="18" customHeight="1" x14ac:dyDescent="0.35">
      <c r="C863" s="16"/>
    </row>
    <row r="864" spans="3:3" ht="18" customHeight="1" x14ac:dyDescent="0.35">
      <c r="C864" s="16"/>
    </row>
    <row r="865" spans="3:3" ht="18" customHeight="1" x14ac:dyDescent="0.35">
      <c r="C865" s="16"/>
    </row>
    <row r="866" spans="3:3" ht="18" customHeight="1" x14ac:dyDescent="0.35">
      <c r="C866" s="16"/>
    </row>
    <row r="867" spans="3:3" ht="18" customHeight="1" x14ac:dyDescent="0.35">
      <c r="C867" s="16"/>
    </row>
    <row r="868" spans="3:3" ht="18" customHeight="1" x14ac:dyDescent="0.35">
      <c r="C868" s="16"/>
    </row>
    <row r="869" spans="3:3" ht="18" customHeight="1" x14ac:dyDescent="0.35">
      <c r="C869" s="16"/>
    </row>
    <row r="870" spans="3:3" ht="18" customHeight="1" x14ac:dyDescent="0.35">
      <c r="C870" s="16"/>
    </row>
    <row r="871" spans="3:3" ht="18" customHeight="1" x14ac:dyDescent="0.35">
      <c r="C871" s="16"/>
    </row>
    <row r="872" spans="3:3" ht="18" customHeight="1" x14ac:dyDescent="0.35">
      <c r="C872" s="16"/>
    </row>
    <row r="873" spans="3:3" ht="18" customHeight="1" x14ac:dyDescent="0.35">
      <c r="C873" s="16"/>
    </row>
    <row r="874" spans="3:3" ht="18" customHeight="1" x14ac:dyDescent="0.35">
      <c r="C874" s="16"/>
    </row>
    <row r="875" spans="3:3" ht="18" customHeight="1" x14ac:dyDescent="0.35">
      <c r="C875" s="16"/>
    </row>
    <row r="876" spans="3:3" ht="18" customHeight="1" x14ac:dyDescent="0.35">
      <c r="C876" s="16"/>
    </row>
    <row r="877" spans="3:3" ht="18" customHeight="1" x14ac:dyDescent="0.35">
      <c r="C877" s="16"/>
    </row>
    <row r="878" spans="3:3" ht="18" customHeight="1" x14ac:dyDescent="0.35">
      <c r="C878" s="16"/>
    </row>
    <row r="879" spans="3:3" ht="18" customHeight="1" x14ac:dyDescent="0.35">
      <c r="C879" s="16"/>
    </row>
    <row r="880" spans="3:3" ht="18" customHeight="1" x14ac:dyDescent="0.35">
      <c r="C880" s="16"/>
    </row>
    <row r="881" spans="3:3" ht="18" customHeight="1" x14ac:dyDescent="0.35">
      <c r="C881" s="16"/>
    </row>
    <row r="882" spans="3:3" ht="18" customHeight="1" x14ac:dyDescent="0.35">
      <c r="C882" s="16"/>
    </row>
    <row r="883" spans="3:3" ht="18" customHeight="1" x14ac:dyDescent="0.35">
      <c r="C883" s="16"/>
    </row>
    <row r="884" spans="3:3" ht="18" customHeight="1" x14ac:dyDescent="0.35">
      <c r="C884" s="16"/>
    </row>
    <row r="885" spans="3:3" ht="18" customHeight="1" x14ac:dyDescent="0.35">
      <c r="C885" s="16"/>
    </row>
    <row r="886" spans="3:3" ht="18" customHeight="1" x14ac:dyDescent="0.35">
      <c r="C886" s="16"/>
    </row>
    <row r="887" spans="3:3" ht="18" customHeight="1" x14ac:dyDescent="0.35">
      <c r="C887" s="16"/>
    </row>
    <row r="888" spans="3:3" ht="18" customHeight="1" x14ac:dyDescent="0.35">
      <c r="C888" s="16"/>
    </row>
    <row r="889" spans="3:3" ht="18" customHeight="1" x14ac:dyDescent="0.35">
      <c r="C889" s="16"/>
    </row>
    <row r="890" spans="3:3" ht="18" customHeight="1" x14ac:dyDescent="0.35">
      <c r="C890" s="16"/>
    </row>
    <row r="891" spans="3:3" ht="18" customHeight="1" x14ac:dyDescent="0.35">
      <c r="C891" s="16"/>
    </row>
    <row r="892" spans="3:3" ht="18" customHeight="1" x14ac:dyDescent="0.35">
      <c r="C892" s="16"/>
    </row>
    <row r="893" spans="3:3" ht="18" customHeight="1" x14ac:dyDescent="0.35">
      <c r="C893" s="16"/>
    </row>
    <row r="894" spans="3:3" ht="18" customHeight="1" x14ac:dyDescent="0.35">
      <c r="C894" s="16"/>
    </row>
    <row r="895" spans="3:3" ht="18" customHeight="1" x14ac:dyDescent="0.35">
      <c r="C895" s="16"/>
    </row>
    <row r="896" spans="3:3" ht="18" customHeight="1" x14ac:dyDescent="0.35">
      <c r="C896" s="16"/>
    </row>
    <row r="897" spans="3:3" ht="18" customHeight="1" x14ac:dyDescent="0.35">
      <c r="C897" s="16"/>
    </row>
    <row r="898" spans="3:3" ht="18" customHeight="1" x14ac:dyDescent="0.35">
      <c r="C898" s="16"/>
    </row>
    <row r="899" spans="3:3" ht="18" customHeight="1" x14ac:dyDescent="0.35">
      <c r="C899" s="16"/>
    </row>
    <row r="900" spans="3:3" ht="18" customHeight="1" x14ac:dyDescent="0.35">
      <c r="C900" s="16"/>
    </row>
    <row r="901" spans="3:3" ht="18" customHeight="1" x14ac:dyDescent="0.35">
      <c r="C901" s="16"/>
    </row>
    <row r="902" spans="3:3" ht="18" customHeight="1" x14ac:dyDescent="0.35">
      <c r="C902" s="16"/>
    </row>
    <row r="903" spans="3:3" ht="18" customHeight="1" x14ac:dyDescent="0.35">
      <c r="C903" s="16"/>
    </row>
    <row r="904" spans="3:3" ht="18" customHeight="1" x14ac:dyDescent="0.35">
      <c r="C904" s="16"/>
    </row>
    <row r="905" spans="3:3" ht="18" customHeight="1" x14ac:dyDescent="0.35">
      <c r="C905" s="16"/>
    </row>
    <row r="906" spans="3:3" ht="18" customHeight="1" x14ac:dyDescent="0.35">
      <c r="C906" s="16"/>
    </row>
    <row r="907" spans="3:3" ht="18" customHeight="1" x14ac:dyDescent="0.35">
      <c r="C907" s="16"/>
    </row>
    <row r="908" spans="3:3" ht="18" customHeight="1" x14ac:dyDescent="0.35">
      <c r="C908" s="16"/>
    </row>
    <row r="909" spans="3:3" ht="18" customHeight="1" x14ac:dyDescent="0.35">
      <c r="C909" s="16"/>
    </row>
    <row r="910" spans="3:3" ht="18" customHeight="1" x14ac:dyDescent="0.35">
      <c r="C910" s="16"/>
    </row>
    <row r="911" spans="3:3" ht="18" customHeight="1" x14ac:dyDescent="0.35">
      <c r="C911" s="16"/>
    </row>
    <row r="912" spans="3:3" ht="18" customHeight="1" x14ac:dyDescent="0.35">
      <c r="C912" s="16"/>
    </row>
    <row r="913" spans="3:3" ht="18" customHeight="1" x14ac:dyDescent="0.35">
      <c r="C913" s="16"/>
    </row>
    <row r="914" spans="3:3" ht="18" customHeight="1" x14ac:dyDescent="0.35">
      <c r="C914" s="16"/>
    </row>
    <row r="915" spans="3:3" ht="18" customHeight="1" x14ac:dyDescent="0.35">
      <c r="C915" s="16"/>
    </row>
    <row r="916" spans="3:3" ht="18" customHeight="1" x14ac:dyDescent="0.35">
      <c r="C916" s="16"/>
    </row>
    <row r="917" spans="3:3" ht="18" customHeight="1" x14ac:dyDescent="0.35">
      <c r="C917" s="16"/>
    </row>
    <row r="918" spans="3:3" ht="18" customHeight="1" x14ac:dyDescent="0.35">
      <c r="C918" s="16"/>
    </row>
    <row r="919" spans="3:3" ht="18" customHeight="1" x14ac:dyDescent="0.35">
      <c r="C919" s="16"/>
    </row>
    <row r="920" spans="3:3" ht="18" customHeight="1" x14ac:dyDescent="0.35">
      <c r="C920" s="16"/>
    </row>
    <row r="921" spans="3:3" ht="18" customHeight="1" x14ac:dyDescent="0.35">
      <c r="C921" s="16"/>
    </row>
    <row r="922" spans="3:3" ht="18" customHeight="1" x14ac:dyDescent="0.35">
      <c r="C922" s="16"/>
    </row>
    <row r="923" spans="3:3" ht="18" customHeight="1" x14ac:dyDescent="0.35">
      <c r="C923" s="16"/>
    </row>
    <row r="924" spans="3:3" ht="18" customHeight="1" x14ac:dyDescent="0.35">
      <c r="C924" s="16"/>
    </row>
    <row r="925" spans="3:3" ht="18" customHeight="1" x14ac:dyDescent="0.35">
      <c r="C925" s="16"/>
    </row>
    <row r="926" spans="3:3" ht="18" customHeight="1" x14ac:dyDescent="0.35">
      <c r="C926" s="16"/>
    </row>
    <row r="927" spans="3:3" ht="18" customHeight="1" x14ac:dyDescent="0.35">
      <c r="C927" s="16"/>
    </row>
    <row r="928" spans="3:3" ht="18" customHeight="1" x14ac:dyDescent="0.35">
      <c r="C928" s="16"/>
    </row>
    <row r="929" spans="3:3" ht="18" customHeight="1" x14ac:dyDescent="0.35">
      <c r="C929" s="16"/>
    </row>
    <row r="930" spans="3:3" ht="18" customHeight="1" x14ac:dyDescent="0.35">
      <c r="C930" s="16"/>
    </row>
    <row r="931" spans="3:3" ht="18" customHeight="1" x14ac:dyDescent="0.35">
      <c r="C931" s="16"/>
    </row>
    <row r="932" spans="3:3" ht="18" customHeight="1" x14ac:dyDescent="0.35">
      <c r="C932" s="16"/>
    </row>
    <row r="933" spans="3:3" ht="18" customHeight="1" x14ac:dyDescent="0.35">
      <c r="C933" s="16"/>
    </row>
    <row r="934" spans="3:3" ht="18" customHeight="1" x14ac:dyDescent="0.35">
      <c r="C934" s="16"/>
    </row>
    <row r="935" spans="3:3" ht="18" customHeight="1" x14ac:dyDescent="0.35">
      <c r="C935" s="16"/>
    </row>
    <row r="936" spans="3:3" ht="18" customHeight="1" x14ac:dyDescent="0.35">
      <c r="C936" s="16"/>
    </row>
    <row r="937" spans="3:3" ht="18" customHeight="1" x14ac:dyDescent="0.35">
      <c r="C937" s="16"/>
    </row>
    <row r="938" spans="3:3" ht="18" customHeight="1" x14ac:dyDescent="0.35">
      <c r="C938" s="16"/>
    </row>
    <row r="939" spans="3:3" ht="18" customHeight="1" x14ac:dyDescent="0.35">
      <c r="C939" s="16"/>
    </row>
    <row r="940" spans="3:3" ht="18" customHeight="1" x14ac:dyDescent="0.35">
      <c r="C940" s="16"/>
    </row>
    <row r="941" spans="3:3" ht="18" customHeight="1" x14ac:dyDescent="0.35">
      <c r="C941" s="16"/>
    </row>
    <row r="942" spans="3:3" ht="18" customHeight="1" x14ac:dyDescent="0.35">
      <c r="C942" s="16"/>
    </row>
    <row r="943" spans="3:3" ht="18" customHeight="1" x14ac:dyDescent="0.35">
      <c r="C943" s="16"/>
    </row>
    <row r="944" spans="3:3" ht="18" customHeight="1" x14ac:dyDescent="0.35">
      <c r="C944" s="16"/>
    </row>
    <row r="945" spans="3:3" ht="18" customHeight="1" x14ac:dyDescent="0.35">
      <c r="C945" s="16"/>
    </row>
    <row r="946" spans="3:3" ht="18" customHeight="1" x14ac:dyDescent="0.35">
      <c r="C946" s="16"/>
    </row>
    <row r="947" spans="3:3" ht="18" customHeight="1" x14ac:dyDescent="0.35">
      <c r="C947" s="16"/>
    </row>
    <row r="948" spans="3:3" ht="18" customHeight="1" x14ac:dyDescent="0.35">
      <c r="C948" s="16"/>
    </row>
    <row r="949" spans="3:3" ht="18" customHeight="1" x14ac:dyDescent="0.35">
      <c r="C949" s="16"/>
    </row>
    <row r="950" spans="3:3" ht="18" customHeight="1" x14ac:dyDescent="0.35">
      <c r="C950" s="16"/>
    </row>
    <row r="951" spans="3:3" ht="18" customHeight="1" x14ac:dyDescent="0.35">
      <c r="C951" s="16"/>
    </row>
    <row r="952" spans="3:3" ht="18" customHeight="1" x14ac:dyDescent="0.35">
      <c r="C952" s="16"/>
    </row>
    <row r="953" spans="3:3" ht="18" customHeight="1" x14ac:dyDescent="0.35">
      <c r="C953" s="16"/>
    </row>
    <row r="954" spans="3:3" ht="18" customHeight="1" x14ac:dyDescent="0.35">
      <c r="C954" s="16"/>
    </row>
    <row r="955" spans="3:3" ht="18" customHeight="1" x14ac:dyDescent="0.35">
      <c r="C955" s="16"/>
    </row>
    <row r="956" spans="3:3" ht="18" customHeight="1" x14ac:dyDescent="0.35">
      <c r="C956" s="16"/>
    </row>
    <row r="957" spans="3:3" ht="18" customHeight="1" x14ac:dyDescent="0.35">
      <c r="C957" s="16"/>
    </row>
    <row r="958" spans="3:3" ht="18" customHeight="1" x14ac:dyDescent="0.35">
      <c r="C958" s="16"/>
    </row>
    <row r="959" spans="3:3" ht="18" customHeight="1" x14ac:dyDescent="0.35">
      <c r="C959" s="16"/>
    </row>
    <row r="960" spans="3:3" ht="18" customHeight="1" x14ac:dyDescent="0.35">
      <c r="C960" s="16"/>
    </row>
    <row r="961" spans="3:3" ht="18" customHeight="1" x14ac:dyDescent="0.35">
      <c r="C961" s="16"/>
    </row>
    <row r="962" spans="3:3" ht="18" customHeight="1" x14ac:dyDescent="0.35">
      <c r="C962" s="16"/>
    </row>
    <row r="963" spans="3:3" ht="18" customHeight="1" x14ac:dyDescent="0.35">
      <c r="C963" s="16"/>
    </row>
    <row r="964" spans="3:3" ht="18" customHeight="1" x14ac:dyDescent="0.35">
      <c r="C964" s="16"/>
    </row>
    <row r="965" spans="3:3" ht="18" customHeight="1" x14ac:dyDescent="0.35">
      <c r="C965" s="16"/>
    </row>
    <row r="966" spans="3:3" ht="18" customHeight="1" x14ac:dyDescent="0.35">
      <c r="C966" s="16"/>
    </row>
    <row r="967" spans="3:3" ht="18" customHeight="1" x14ac:dyDescent="0.35">
      <c r="C967" s="16"/>
    </row>
    <row r="968" spans="3:3" ht="18" customHeight="1" x14ac:dyDescent="0.35">
      <c r="C968" s="16"/>
    </row>
    <row r="969" spans="3:3" ht="18" customHeight="1" x14ac:dyDescent="0.35">
      <c r="C969" s="16"/>
    </row>
    <row r="970" spans="3:3" ht="18" customHeight="1" x14ac:dyDescent="0.35">
      <c r="C970" s="16"/>
    </row>
    <row r="971" spans="3:3" ht="18" customHeight="1" x14ac:dyDescent="0.35">
      <c r="C971" s="16"/>
    </row>
    <row r="972" spans="3:3" ht="18" customHeight="1" x14ac:dyDescent="0.35">
      <c r="C972" s="16"/>
    </row>
    <row r="973" spans="3:3" ht="18" customHeight="1" x14ac:dyDescent="0.35">
      <c r="C973" s="16"/>
    </row>
    <row r="974" spans="3:3" ht="18" customHeight="1" x14ac:dyDescent="0.35">
      <c r="C974" s="16"/>
    </row>
    <row r="975" spans="3:3" ht="18" customHeight="1" x14ac:dyDescent="0.35">
      <c r="C975" s="16"/>
    </row>
    <row r="976" spans="3:3" ht="18" customHeight="1" x14ac:dyDescent="0.35">
      <c r="C976" s="16"/>
    </row>
    <row r="977" spans="3:3" ht="18" customHeight="1" x14ac:dyDescent="0.35">
      <c r="C977" s="16"/>
    </row>
    <row r="978" spans="3:3" ht="18" customHeight="1" x14ac:dyDescent="0.35">
      <c r="C978" s="16"/>
    </row>
    <row r="979" spans="3:3" ht="18" customHeight="1" x14ac:dyDescent="0.35">
      <c r="C979" s="16"/>
    </row>
    <row r="980" spans="3:3" ht="18" customHeight="1" x14ac:dyDescent="0.35">
      <c r="C980" s="16"/>
    </row>
    <row r="981" spans="3:3" ht="18" customHeight="1" x14ac:dyDescent="0.35">
      <c r="C981" s="16"/>
    </row>
    <row r="982" spans="3:3" ht="18" customHeight="1" x14ac:dyDescent="0.35">
      <c r="C982" s="16"/>
    </row>
    <row r="983" spans="3:3" ht="18" customHeight="1" x14ac:dyDescent="0.35">
      <c r="C983" s="16"/>
    </row>
    <row r="984" spans="3:3" ht="18" customHeight="1" x14ac:dyDescent="0.35">
      <c r="C984" s="16"/>
    </row>
    <row r="985" spans="3:3" ht="18" customHeight="1" x14ac:dyDescent="0.35">
      <c r="C985" s="16"/>
    </row>
    <row r="986" spans="3:3" ht="18" customHeight="1" x14ac:dyDescent="0.35">
      <c r="C986" s="16"/>
    </row>
    <row r="987" spans="3:3" ht="18" customHeight="1" x14ac:dyDescent="0.35">
      <c r="C987" s="16"/>
    </row>
    <row r="988" spans="3:3" ht="18" customHeight="1" x14ac:dyDescent="0.35">
      <c r="C988" s="16"/>
    </row>
    <row r="989" spans="3:3" ht="18" customHeight="1" x14ac:dyDescent="0.35">
      <c r="C989" s="16"/>
    </row>
    <row r="990" spans="3:3" ht="18" customHeight="1" x14ac:dyDescent="0.35">
      <c r="C990" s="16"/>
    </row>
    <row r="991" spans="3:3" ht="18" customHeight="1" x14ac:dyDescent="0.35">
      <c r="C991" s="16"/>
    </row>
    <row r="992" spans="3:3" ht="18" customHeight="1" x14ac:dyDescent="0.35">
      <c r="C992" s="16"/>
    </row>
    <row r="993" spans="3:3" ht="18" customHeight="1" x14ac:dyDescent="0.35">
      <c r="C993" s="16"/>
    </row>
    <row r="994" spans="3:3" ht="18" customHeight="1" x14ac:dyDescent="0.35">
      <c r="C994" s="16"/>
    </row>
    <row r="995" spans="3:3" ht="18" customHeight="1" x14ac:dyDescent="0.35">
      <c r="C995" s="16"/>
    </row>
    <row r="996" spans="3:3" ht="18" customHeight="1" x14ac:dyDescent="0.35">
      <c r="C996" s="16"/>
    </row>
    <row r="997" spans="3:3" ht="18" customHeight="1" x14ac:dyDescent="0.35">
      <c r="C997" s="16"/>
    </row>
    <row r="998" spans="3:3" ht="18" customHeight="1" x14ac:dyDescent="0.35">
      <c r="C998" s="16"/>
    </row>
    <row r="999" spans="3:3" ht="18" customHeight="1" x14ac:dyDescent="0.35">
      <c r="C999" s="16"/>
    </row>
  </sheetData>
  <phoneticPr fontId="39"/>
  <conditionalFormatting sqref="D3 D7:D10 D14:D17 D20:D25">
    <cfRule type="containsText" dxfId="0" priority="1" operator="containsText" text="http://research.nii.ac.jp/~ksatoh/">
      <formula>NOT(ISERROR(SEARCH(("http://research.nii.ac.jp/~ksatoh/"),(D3))))</formula>
    </cfRule>
  </conditionalFormatting>
  <dataValidations count="1">
    <dataValidation type="list" allowBlank="1" showErrorMessage="1" sqref="F7:F10 F16:F51 F56:F85" xr:uid="{00000000-0002-0000-0500-000000000000}">
      <formula1>"Professor,Associate Professor,Assistant Professor"</formula1>
    </dataValidation>
  </dataValidations>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53</vt:i4>
      </vt:variant>
    </vt:vector>
  </HeadingPairs>
  <TitlesOfParts>
    <vt:vector size="59" baseType="lpstr">
      <vt:lpstr>Form 1</vt:lpstr>
      <vt:lpstr>Form 2</vt:lpstr>
      <vt:lpstr>data</vt:lpstr>
      <vt:lpstr>MOU</vt:lpstr>
      <vt:lpstr>drop-down</vt:lpstr>
      <vt:lpstr>Topic</vt:lpstr>
      <vt:lpstr>America</vt:lpstr>
      <vt:lpstr>app_birth</vt:lpstr>
      <vt:lpstr>app_family</vt:lpstr>
      <vt:lpstr>app_first</vt:lpstr>
      <vt:lpstr>app_gender</vt:lpstr>
      <vt:lpstr>app_inst</vt:lpstr>
      <vt:lpstr>app_nationality</vt:lpstr>
      <vt:lpstr>app_status</vt:lpstr>
      <vt:lpstr>Argentina</vt:lpstr>
      <vt:lpstr>Australia</vt:lpstr>
      <vt:lpstr>Austria</vt:lpstr>
      <vt:lpstr>Belgium</vt:lpstr>
      <vt:lpstr>blank</vt:lpstr>
      <vt:lpstr>Brazil</vt:lpstr>
      <vt:lpstr>Canada</vt:lpstr>
      <vt:lpstr>Chile</vt:lpstr>
      <vt:lpstr>China</vt:lpstr>
      <vt:lpstr>country</vt:lpstr>
      <vt:lpstr>Czech</vt:lpstr>
      <vt:lpstr>Duration</vt:lpstr>
      <vt:lpstr>Egypt</vt:lpstr>
      <vt:lpstr>email</vt:lpstr>
      <vt:lpstr>error</vt:lpstr>
      <vt:lpstr>Finland</vt:lpstr>
      <vt:lpstr>France</vt:lpstr>
      <vt:lpstr>from</vt:lpstr>
      <vt:lpstr>gender</vt:lpstr>
      <vt:lpstr>Germany</vt:lpstr>
      <vt:lpstr>India</vt:lpstr>
      <vt:lpstr>Ireland</vt:lpstr>
      <vt:lpstr>Italy</vt:lpstr>
      <vt:lpstr>Korea</vt:lpstr>
      <vt:lpstr>less</vt:lpstr>
      <vt:lpstr>nation</vt:lpstr>
      <vt:lpstr>Norway</vt:lpstr>
      <vt:lpstr>over</vt:lpstr>
      <vt:lpstr>Portugal</vt:lpstr>
      <vt:lpstr>'Form 1'!Print_Area</vt:lpstr>
      <vt:lpstr>Saudi_Arabia</vt:lpstr>
      <vt:lpstr>Singapore</vt:lpstr>
      <vt:lpstr>Spain</vt:lpstr>
      <vt:lpstr>status</vt:lpstr>
      <vt:lpstr>Sweden</vt:lpstr>
      <vt:lpstr>Swiss</vt:lpstr>
      <vt:lpstr>Taiwan</vt:lpstr>
      <vt:lpstr>Thailand</vt:lpstr>
      <vt:lpstr>The_Netherlands</vt:lpstr>
      <vt:lpstr>to</vt:lpstr>
      <vt:lpstr>Topic1</vt:lpstr>
      <vt:lpstr>Topic2</vt:lpstr>
      <vt:lpstr>Topic3</vt:lpstr>
      <vt:lpstr>United_Kingdom</vt:lpstr>
      <vt:lpstr>Viet_Nam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侑子</dc:creator>
  <cp:lastModifiedBy>奥　龍太郎</cp:lastModifiedBy>
  <cp:lastPrinted>2023-12-08T01:47:38Z</cp:lastPrinted>
  <dcterms:created xsi:type="dcterms:W3CDTF">2019-05-24T01:56:37Z</dcterms:created>
  <dcterms:modified xsi:type="dcterms:W3CDTF">2025-08-26T06:35:05Z</dcterms:modified>
</cp:coreProperties>
</file>