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imu\企画課\企画推進本部\国際チーム\NII Internship\インターンシップ申請書\2022年度\1st Call\広報へ依頼\"/>
    </mc:Choice>
  </mc:AlternateContent>
  <workbookProtection workbookPassword="E076" lockStructure="1"/>
  <bookViews>
    <workbookView xWindow="0" yWindow="0" windowWidth="23040" windowHeight="8376"/>
  </bookViews>
  <sheets>
    <sheet name="Form 1" sheetId="1" r:id="rId1"/>
    <sheet name="Form 2" sheetId="7" r:id="rId2"/>
    <sheet name="data" sheetId="5" state="hidden" r:id="rId3"/>
    <sheet name="MOU" sheetId="3" state="hidden" r:id="rId4"/>
    <sheet name="drop-down" sheetId="2" state="hidden" r:id="rId5"/>
    <sheet name="Topic" sheetId="6" state="hidden" r:id="rId6"/>
  </sheets>
  <definedNames>
    <definedName name="America">MOU!$B$3:$Q$3</definedName>
    <definedName name="app_birth">'Form 1'!$U$12</definedName>
    <definedName name="app_family">'Form 1'!$A$12</definedName>
    <definedName name="app_first">'Form 1'!$H$12</definedName>
    <definedName name="app_gender">'Form 1'!$AC$12</definedName>
    <definedName name="app_inst">'Form 1'!$J$6</definedName>
    <definedName name="app_nationality">'Form 1'!$O$14</definedName>
    <definedName name="app_status">'Form 1'!$A$14</definedName>
    <definedName name="Argentina">MOU!$B$4:$Q$4</definedName>
    <definedName name="Australia">MOU!$B$5:$Q$5</definedName>
    <definedName name="Austria">MOU!$B$6:$Q$6</definedName>
    <definedName name="blank">'Form 2'!$AM$11</definedName>
    <definedName name="Brazil">MOU!$B$7:$Q$7</definedName>
    <definedName name="Canada">MOU!$B$8:$Q$8</definedName>
    <definedName name="Chile">MOU!$B$9:$Q$9</definedName>
    <definedName name="China">MOU!$B$10:$Q$10</definedName>
    <definedName name="country">MOU!$A$2:$A$32</definedName>
    <definedName name="Czech">MOU!$B$11:$Q$11</definedName>
    <definedName name="Duration">'Form 2'!$AB$17</definedName>
    <definedName name="Egypt">MOU!$B$12:$Q$12</definedName>
    <definedName name="email">'Form 1'!$G$15</definedName>
    <definedName name="error">'Form 2'!$AM$12</definedName>
    <definedName name="Finland">MOU!$B$13:$Q$13</definedName>
    <definedName name="France">MOU!$B$14:$R$14</definedName>
    <definedName name="from">'Form 2'!$E$17</definedName>
    <definedName name="gender">'drop-down'!$A$2:$A$4</definedName>
    <definedName name="Germany">MOU!$B$15:$Q$15</definedName>
    <definedName name="Greece">MOU!$B$16:$Q$16</definedName>
    <definedName name="India">MOU!$B$17:$Q$17</definedName>
    <definedName name="Ireland">MOU!$B$18:$Q$18</definedName>
    <definedName name="Italy">MOU!$B$19:$Q$19</definedName>
    <definedName name="Korea">MOU!$B$20:$Q$20</definedName>
    <definedName name="less">'Form 2'!$AM$14</definedName>
    <definedName name="nation">'drop-down'!$D$2:$D$242</definedName>
    <definedName name="Norway">MOU!$B$21:$Q$21</definedName>
    <definedName name="over">'Form 2'!$AM$13</definedName>
    <definedName name="Portugal">MOU!$B$22:$Q$22</definedName>
    <definedName name="_xlnm.Print_Area" localSheetId="0">'Form 1'!$A$1:$AG$42</definedName>
    <definedName name="Saudi_Arabia">MOU!$B$23:$Q$23</definedName>
    <definedName name="Singapore">MOU!$B$24:$Q$24</definedName>
    <definedName name="Spain">MOU!$B$25:$Q$25</definedName>
    <definedName name="status">'drop-down'!$B$2:$B$4</definedName>
    <definedName name="Sweden">MOU!$B$26:$Q$26</definedName>
    <definedName name="Swiss">MOU!$B$27:$Q$27</definedName>
    <definedName name="Taiwan">MOU!$B$28:$Q$28</definedName>
    <definedName name="Thailand">MOU!$B$29:$Q$29</definedName>
    <definedName name="The_Netherlands">MOU!$B$30:$Q$30</definedName>
    <definedName name="to">'Form 2'!$Q$17</definedName>
    <definedName name="Topic1">'Form 2'!$D$3</definedName>
    <definedName name="Topic2">'Form 2'!$D$7</definedName>
    <definedName name="Topic3">'Form 2'!$D$11</definedName>
    <definedName name="United_Kingdom">MOU!$B$31:$Q$31</definedName>
    <definedName name="Viet_Nam">MOU!$B$32:$Q$32</definedName>
  </definedNames>
  <calcPr calcId="162913"/>
</workbook>
</file>

<file path=xl/calcChain.xml><?xml version="1.0" encoding="utf-8"?>
<calcChain xmlns="http://schemas.openxmlformats.org/spreadsheetml/2006/main">
  <c r="AE5" i="5" l="1"/>
  <c r="AD5" i="5"/>
  <c r="AC5" i="5"/>
  <c r="AE4" i="5"/>
  <c r="AD4" i="5"/>
  <c r="AC4" i="5"/>
  <c r="F7" i="7" l="1"/>
  <c r="X13" i="7" l="1"/>
  <c r="F12" i="7"/>
  <c r="X11" i="7"/>
  <c r="F11" i="7"/>
  <c r="X9" i="7"/>
  <c r="F8" i="7"/>
  <c r="X7" i="7"/>
  <c r="X5" i="7"/>
  <c r="F4" i="7"/>
  <c r="X3" i="7"/>
  <c r="F3" i="7"/>
  <c r="AD3" i="5" l="1"/>
  <c r="AC3" i="5"/>
  <c r="R4" i="5"/>
  <c r="R5" i="5"/>
  <c r="Q4" i="5"/>
  <c r="Q5" i="5"/>
  <c r="N4" i="5"/>
  <c r="N5" i="5"/>
  <c r="I4" i="5"/>
  <c r="I5" i="5"/>
  <c r="H4" i="5"/>
  <c r="H5" i="5"/>
  <c r="G4" i="5"/>
  <c r="G5" i="5"/>
  <c r="F5" i="5"/>
  <c r="F4" i="5"/>
  <c r="N3" i="5"/>
  <c r="S4" i="5"/>
  <c r="S5" i="5"/>
  <c r="U5" i="5"/>
  <c r="U4" i="5"/>
  <c r="U3" i="5"/>
  <c r="S3" i="5"/>
  <c r="R3" i="5"/>
  <c r="Q3" i="5"/>
  <c r="I3" i="5"/>
  <c r="H3" i="5"/>
  <c r="G3" i="5"/>
  <c r="F3" i="5"/>
  <c r="AB17" i="7"/>
  <c r="AL14" i="7"/>
  <c r="AL11" i="7"/>
  <c r="E5" i="5"/>
  <c r="E4" i="5"/>
  <c r="E3" i="5"/>
  <c r="AL12" i="7"/>
  <c r="F15" i="7"/>
  <c r="AE3" i="5"/>
  <c r="AL13" i="7"/>
  <c r="V5" i="5" l="1"/>
  <c r="X5" i="5"/>
  <c r="W5" i="5"/>
  <c r="Y5" i="5"/>
  <c r="V4" i="5"/>
  <c r="X4" i="5"/>
  <c r="Y4" i="5"/>
  <c r="W4" i="5"/>
  <c r="V3" i="5"/>
  <c r="W3" i="5"/>
  <c r="Y3" i="5"/>
  <c r="X3" i="5"/>
</calcChain>
</file>

<file path=xl/sharedStrings.xml><?xml version="1.0" encoding="utf-8"?>
<sst xmlns="http://schemas.openxmlformats.org/spreadsheetml/2006/main" count="1513" uniqueCount="773">
  <si>
    <t>rev0407</t>
  </si>
  <si>
    <t>Name of University/Institution</t>
  </si>
  <si>
    <t>Country</t>
  </si>
  <si>
    <t>Institute/University</t>
  </si>
  <si>
    <t>1. Candidate’s Information</t>
  </si>
  <si>
    <t>Name:</t>
  </si>
  <si>
    <t>Date of birth:</t>
  </si>
  <si>
    <t>Gender:</t>
  </si>
  <si>
    <t>FAMILY</t>
  </si>
  <si>
    <t>First</t>
  </si>
  <si>
    <t>yyyy/mm/dd</t>
  </si>
  <si>
    <t>Male/Female</t>
  </si>
  <si>
    <t>Nationality:</t>
  </si>
  <si>
    <t>E-mail:</t>
  </si>
  <si>
    <t>2. Supervisor’s Information at your university:</t>
  </si>
  <si>
    <t>Title/Position:</t>
  </si>
  <si>
    <t>Department:</t>
  </si>
  <si>
    <t>3. Curriculum Vitae:   *Please adjust the hight of rows if you need.</t>
  </si>
  <si>
    <t xml:space="preserve">1. Higher Education </t>
  </si>
  <si>
    <t>Year:</t>
  </si>
  <si>
    <t>Course:</t>
  </si>
  <si>
    <t>School Name:</t>
  </si>
  <si>
    <t>2. Computer Skills</t>
  </si>
  <si>
    <t xml:space="preserve">3. English Language Proficiency: </t>
  </si>
  <si>
    <t>gender</t>
    <phoneticPr fontId="1"/>
  </si>
  <si>
    <t>male</t>
    <phoneticPr fontId="1"/>
  </si>
  <si>
    <t>female</t>
    <phoneticPr fontId="1"/>
  </si>
  <si>
    <t>Master</t>
    <phoneticPr fontId="1"/>
  </si>
  <si>
    <t>Ph.D</t>
    <phoneticPr fontId="1"/>
  </si>
  <si>
    <t>ID</t>
    <phoneticPr fontId="1"/>
  </si>
  <si>
    <t>nation</t>
    <phoneticPr fontId="1"/>
  </si>
  <si>
    <t>status</t>
    <phoneticPr fontId="1"/>
  </si>
  <si>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</si>
  <si>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</si>
  <si>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</si>
  <si>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</si>
  <si>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</si>
  <si>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</si>
  <si>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</si>
  <si>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</si>
  <si>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</si>
  <si>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</si>
  <si>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</si>
  <si>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</si>
  <si>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</si>
  <si>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</si>
  <si>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</si>
  <si>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</si>
  <si>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</si>
  <si>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</si>
  <si>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</si>
  <si>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</si>
  <si>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</si>
  <si>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</si>
  <si>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</si>
  <si>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</si>
  <si>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</si>
  <si>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</si>
  <si>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</si>
  <si>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</si>
  <si>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Indian Territory</t>
  </si>
  <si>
    <t>British Virgin Islands</t>
  </si>
  <si>
    <t>Brunei</t>
  </si>
  <si>
    <t>Bulgaria</t>
  </si>
  <si>
    <t>Burkina Faso</t>
  </si>
  <si>
    <t>Burundi</t>
  </si>
  <si>
    <t>Cambodia</t>
  </si>
  <si>
    <t>Cameroon</t>
  </si>
  <si>
    <t>Canada</t>
  </si>
  <si>
    <t>Cape Verde</t>
  </si>
  <si>
    <t>Cayman Islands</t>
  </si>
  <si>
    <t>Central African Republic</t>
  </si>
  <si>
    <t>Chad</t>
  </si>
  <si>
    <t>Channel Islands</t>
  </si>
  <si>
    <t>Chile</t>
  </si>
  <si>
    <t>China</t>
  </si>
  <si>
    <t>Christmas Island</t>
  </si>
  <si>
    <t>Cocos Islands</t>
  </si>
  <si>
    <t>Colombia</t>
  </si>
  <si>
    <t>Comoros</t>
  </si>
  <si>
    <t>Congo</t>
  </si>
  <si>
    <t>Cook Islands</t>
  </si>
  <si>
    <t>Costa Rica</t>
  </si>
  <si>
    <t xml:space="preserve">Cote d'Ivoire </t>
  </si>
  <si>
    <t>Croatia</t>
  </si>
  <si>
    <t>Cuba</t>
  </si>
  <si>
    <t>Cyprus</t>
  </si>
  <si>
    <t>Czech Republic</t>
  </si>
  <si>
    <t>Democratic Republic of the Congo</t>
  </si>
  <si>
    <t>Denmark</t>
  </si>
  <si>
    <t>Djibouti</t>
  </si>
  <si>
    <t>Dominica</t>
  </si>
  <si>
    <t>Dominican Republic</t>
  </si>
  <si>
    <t>Ecuador</t>
  </si>
  <si>
    <t>Egypt</t>
  </si>
  <si>
    <t>El Salvador</t>
  </si>
  <si>
    <t>Equatorial Guinea</t>
  </si>
  <si>
    <t>Eritrea</t>
  </si>
  <si>
    <t>Estonia</t>
  </si>
  <si>
    <t>Ethiopia</t>
  </si>
  <si>
    <t>Faeroe Islands</t>
  </si>
  <si>
    <t>Falkland Islands</t>
  </si>
  <si>
    <t>Federated States of Micronesia</t>
  </si>
  <si>
    <t>Fiji</t>
  </si>
  <si>
    <t>Finland</t>
  </si>
  <si>
    <t>France</t>
  </si>
  <si>
    <t>French Guiana</t>
  </si>
  <si>
    <t>French Polynesia</t>
  </si>
  <si>
    <t>Gabon</t>
  </si>
  <si>
    <t>Gambia</t>
  </si>
  <si>
    <t>Georgia</t>
  </si>
  <si>
    <t>Germany</t>
  </si>
  <si>
    <t>Ghana</t>
  </si>
  <si>
    <t>Gibraltar</t>
  </si>
  <si>
    <t>Greece</t>
  </si>
  <si>
    <t>Greenland</t>
  </si>
  <si>
    <t>Grenada</t>
  </si>
  <si>
    <t>Guadeloupe Martinique</t>
  </si>
  <si>
    <t>Guam</t>
  </si>
  <si>
    <t>Guatemala</t>
  </si>
  <si>
    <t>Guinea</t>
  </si>
  <si>
    <t>Guinea-Bissau</t>
  </si>
  <si>
    <t>Guyana</t>
  </si>
  <si>
    <t>Haiti</t>
  </si>
  <si>
    <t>Honduras</t>
  </si>
  <si>
    <t xml:space="preserve">Hong Kong </t>
  </si>
  <si>
    <t>Hungary</t>
  </si>
  <si>
    <t>Iceland</t>
  </si>
  <si>
    <t>India</t>
  </si>
  <si>
    <t>Indonesia</t>
  </si>
  <si>
    <t>Iran</t>
  </si>
  <si>
    <t>Iraq</t>
  </si>
  <si>
    <t>Ireland</t>
  </si>
  <si>
    <t>Isle of Man</t>
  </si>
  <si>
    <t>Israel</t>
  </si>
  <si>
    <t>Italy</t>
  </si>
  <si>
    <t>Jamaica</t>
  </si>
  <si>
    <t>Japan</t>
  </si>
  <si>
    <t>Johnston Island</t>
  </si>
  <si>
    <t>Jordan</t>
  </si>
  <si>
    <t>Kashmir</t>
  </si>
  <si>
    <t>Kazakhstan</t>
  </si>
  <si>
    <t>Kenya</t>
  </si>
  <si>
    <t>Kiribati</t>
  </si>
  <si>
    <t>Kuwait</t>
  </si>
  <si>
    <t>Kyrgyz</t>
  </si>
  <si>
    <t>Lao People's Democratic Republic</t>
  </si>
  <si>
    <t>Latvia</t>
  </si>
  <si>
    <t>Lebanon</t>
  </si>
  <si>
    <t>Lesotho</t>
  </si>
  <si>
    <t>Liberia</t>
  </si>
  <si>
    <t>Libya</t>
  </si>
  <si>
    <t>Liechtenstein</t>
  </si>
  <si>
    <t>Lithuania</t>
  </si>
  <si>
    <t>Luxembourg</t>
  </si>
  <si>
    <t xml:space="preserve">Macau </t>
  </si>
  <si>
    <t>Madagascar</t>
  </si>
  <si>
    <t>Malawi</t>
  </si>
  <si>
    <t>Malaysia</t>
  </si>
  <si>
    <t>Maldives</t>
  </si>
  <si>
    <t>Mali</t>
  </si>
  <si>
    <t>Malta</t>
  </si>
  <si>
    <t>Marshall Islands</t>
  </si>
  <si>
    <t>Martinique</t>
  </si>
  <si>
    <t>Mauritania</t>
  </si>
  <si>
    <t>Mauritius</t>
  </si>
  <si>
    <t>Mayotte</t>
  </si>
  <si>
    <t>Mexico</t>
  </si>
  <si>
    <t>Midway Islands</t>
  </si>
  <si>
    <t>Moldova</t>
  </si>
  <si>
    <t>Monaco</t>
  </si>
  <si>
    <t>Mongolia</t>
  </si>
  <si>
    <t>Montenegro</t>
  </si>
  <si>
    <t>Montserrat</t>
  </si>
  <si>
    <t>Morocco</t>
  </si>
  <si>
    <t>Mozambique</t>
  </si>
  <si>
    <t>Myanmar</t>
  </si>
  <si>
    <t>Namibia</t>
  </si>
  <si>
    <t>Nauru</t>
  </si>
  <si>
    <t>Nepal</t>
  </si>
  <si>
    <t>Netherlands Antilles</t>
  </si>
  <si>
    <t>New Caledonia</t>
  </si>
  <si>
    <t xml:space="preserve">New Zealand </t>
  </si>
  <si>
    <t>Nicaragua</t>
  </si>
  <si>
    <t>Niger</t>
  </si>
  <si>
    <t>Nigeria</t>
  </si>
  <si>
    <t>Niue</t>
  </si>
  <si>
    <t>Norfolk Island</t>
  </si>
  <si>
    <t>North  Korea</t>
  </si>
  <si>
    <t>Northern Mariana Islands</t>
  </si>
  <si>
    <t>Norway</t>
  </si>
  <si>
    <t>Oman</t>
  </si>
  <si>
    <t>Pakistan</t>
  </si>
  <si>
    <t>Palau</t>
  </si>
  <si>
    <t>Panama</t>
  </si>
  <si>
    <t>Papua New Guinea</t>
  </si>
  <si>
    <t>Paraguay</t>
  </si>
  <si>
    <t>Peru</t>
  </si>
  <si>
    <t>Philippines</t>
  </si>
  <si>
    <t xml:space="preserve">Pitcairn </t>
  </si>
  <si>
    <t>Poland</t>
  </si>
  <si>
    <t>Portugal</t>
  </si>
  <si>
    <t>Puerto Rico</t>
  </si>
  <si>
    <t>Qatar</t>
  </si>
  <si>
    <t>Reunion</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</si>
  <si>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</si>
  <si>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</si>
  <si>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</si>
  <si>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</si>
  <si>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</si>
  <si>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</si>
  <si>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</si>
  <si>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</si>
  <si>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</si>
  <si>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</si>
  <si>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</si>
  <si>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</si>
  <si>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</si>
  <si>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</si>
  <si>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</si>
  <si>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</si>
  <si>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</si>
  <si>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</si>
  <si>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</si>
  <si>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</si>
  <si>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</si>
  <si>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Spain</t>
  </si>
  <si>
    <t>Sri Lanka</t>
  </si>
  <si>
    <t>St. Helena ex. dep.</t>
  </si>
  <si>
    <t>St. Pierre et Miquelon</t>
  </si>
  <si>
    <t>Sudan</t>
  </si>
  <si>
    <t>Suriname</t>
  </si>
  <si>
    <t>Svalbard</t>
  </si>
  <si>
    <t>Swaziland</t>
  </si>
  <si>
    <t>Sweden</t>
  </si>
  <si>
    <t>Swiss</t>
  </si>
  <si>
    <t>Syria</t>
  </si>
  <si>
    <t>Taiwan</t>
  </si>
  <si>
    <t>Tajikistan</t>
  </si>
  <si>
    <t>Tanzania</t>
  </si>
  <si>
    <t>Thailand</t>
  </si>
  <si>
    <t>The Democratic Republic of Timor-Leste</t>
  </si>
  <si>
    <t>The West Bank and Gaza Strip</t>
  </si>
  <si>
    <t>Togo</t>
  </si>
  <si>
    <t xml:space="preserve">Tokelau </t>
  </si>
  <si>
    <t>Tonga</t>
  </si>
  <si>
    <t>Trinidad and Tobago</t>
  </si>
  <si>
    <t>Tunisia</t>
  </si>
  <si>
    <t>Turkey</t>
  </si>
  <si>
    <t>Turkmenistan</t>
  </si>
  <si>
    <t>Turks and Caicos Islands</t>
  </si>
  <si>
    <t>Tuvalu</t>
  </si>
  <si>
    <t>Uganda</t>
  </si>
  <si>
    <t>Ukraine</t>
  </si>
  <si>
    <t xml:space="preserve">United Arab Emirates </t>
  </si>
  <si>
    <t xml:space="preserve">United Kingdom </t>
  </si>
  <si>
    <t xml:space="preserve">United States of America </t>
  </si>
  <si>
    <t>Uruguay</t>
  </si>
  <si>
    <t>Uzbekistan</t>
  </si>
  <si>
    <t>Vanuatu</t>
  </si>
  <si>
    <t>Vatican City State</t>
  </si>
  <si>
    <t>Venezuela</t>
  </si>
  <si>
    <t>Viet Nam</t>
  </si>
  <si>
    <t>Virgin</t>
  </si>
  <si>
    <t>Wake Island</t>
  </si>
  <si>
    <t>Wallis and Futuna Islands</t>
  </si>
  <si>
    <t>Western Sahara</t>
  </si>
  <si>
    <t>Yemen</t>
  </si>
  <si>
    <t>Zambia</t>
  </si>
  <si>
    <t>Zimbabwe</t>
  </si>
  <si>
    <t>New Jersey Institute of Technology</t>
  </si>
  <si>
    <t>University of Michigan-Dearborn</t>
  </si>
  <si>
    <t>University of Southern California</t>
  </si>
  <si>
    <t>University of Washington</t>
  </si>
  <si>
    <t xml:space="preserve">Chinese Academy of Sciences </t>
  </si>
  <si>
    <t>Institute of Computing Technology, Chinese Academy of Sciences</t>
  </si>
  <si>
    <t>Shanghai Jiao Tong University</t>
  </si>
  <si>
    <t>Tongji University</t>
  </si>
  <si>
    <t>University of Science and Technology of China (USTC)</t>
  </si>
  <si>
    <t>The Czech Technical University in Prague</t>
  </si>
  <si>
    <t>The Egypt-Japan University of  Science and Technology(E-JUST)</t>
  </si>
  <si>
    <t>Georg-August-Universität Göttingen</t>
  </si>
  <si>
    <t>German Research Center for Artificial Intelligence (DFKI)</t>
  </si>
  <si>
    <t>Saarland University</t>
  </si>
  <si>
    <t>University of Augsburg</t>
  </si>
  <si>
    <t>Universita di Bologna</t>
  </si>
  <si>
    <t>Seoul National University</t>
  </si>
  <si>
    <t>National University of Singapore（NUS)</t>
  </si>
  <si>
    <t>Universidad Politécnica de Madrid (UPM)</t>
  </si>
  <si>
    <t>Universitat Politècnica de València (UPV)</t>
  </si>
  <si>
    <t>KTH Royal Institute of Technology</t>
  </si>
  <si>
    <t>Institute of Electrical Engineering in Ecole Polytechnique Federale de Lausanne (EPFL)</t>
  </si>
  <si>
    <t>National Taiwan Univeristy</t>
  </si>
  <si>
    <t>Asian Institute of Technology</t>
  </si>
  <si>
    <t>Chulalongkorn University</t>
  </si>
  <si>
    <t>Kasetsart University</t>
  </si>
  <si>
    <t>University College London</t>
  </si>
  <si>
    <t>University of Bristol</t>
  </si>
  <si>
    <t>University of Edinburgh</t>
  </si>
  <si>
    <t>University of Essex</t>
  </si>
  <si>
    <t>University of Oxford</t>
  </si>
  <si>
    <t>Hanoi University of Science and Technology(HUST)</t>
  </si>
  <si>
    <t>VNU University of Engineering and Technology</t>
  </si>
  <si>
    <t>The Netherlands</t>
    <phoneticPr fontId="1"/>
  </si>
  <si>
    <t>The Former Yugoslav Republic of Macedonia</t>
    <phoneticPr fontId="1"/>
  </si>
  <si>
    <t>4. Research Topics (select up to 3 topics from “list of research topics” and fill out in order)</t>
  </si>
  <si>
    <t>Order</t>
  </si>
  <si>
    <t>No.</t>
  </si>
  <si>
    <t xml:space="preserve">Supervisor </t>
  </si>
  <si>
    <t>5. Duration:</t>
  </si>
  <si>
    <t>From:</t>
  </si>
  <si>
    <t>To:</t>
  </si>
  <si>
    <t>Days:</t>
  </si>
  <si>
    <t>6. Objectives of your “NII International Internship Program”</t>
  </si>
  <si>
    <r>
      <t>Research Area</t>
    </r>
    <r>
      <rPr>
        <sz val="10"/>
        <color indexed="8"/>
        <rFont val="游ゴシック"/>
        <family val="3"/>
        <charset val="128"/>
      </rPr>
      <t>／</t>
    </r>
    <r>
      <rPr>
        <sz val="10"/>
        <color indexed="8"/>
        <rFont val="Verdana"/>
        <family val="2"/>
      </rPr>
      <t>Title of the research</t>
    </r>
  </si>
  <si>
    <t>Master's or PhD students</t>
  </si>
  <si>
    <t>PhD students</t>
  </si>
  <si>
    <t>Professor</t>
  </si>
  <si>
    <t>Artificial Intelligence / Web Informatics</t>
  </si>
  <si>
    <t>6 months</t>
  </si>
  <si>
    <t>Associate Professor</t>
  </si>
  <si>
    <t>3-6 months</t>
  </si>
  <si>
    <t>2-6 months</t>
  </si>
  <si>
    <t>Ken Satoh</t>
  </si>
  <si>
    <t>Intelligent Robotics</t>
  </si>
  <si>
    <t>Theoretical Computer Science</t>
  </si>
  <si>
    <t>5-6 months</t>
  </si>
  <si>
    <t>Yusheng Ji</t>
  </si>
  <si>
    <t>Networking</t>
  </si>
  <si>
    <t>http://research.nii.ac.jp/~f-ishikawa/en/lab.html</t>
  </si>
  <si>
    <t>Fuyuki Ishikawa</t>
  </si>
  <si>
    <t>Assistant Professor</t>
  </si>
  <si>
    <t>Taro Sekiyama</t>
  </si>
  <si>
    <t>Computer network</t>
  </si>
  <si>
    <t>Kensuke Fukuda</t>
  </si>
  <si>
    <t>http://www.dgcv.nii.ac.jp</t>
  </si>
  <si>
    <t>Up to 6 months (at least 3 months; a longer period is better)</t>
  </si>
  <si>
    <t>Rigorous background on mathematics is required.  Strong programming skills on image processing and computer vision are also required.  In the case of Master course students, highly motivated students who can stay for 6 months are preferable.  Students who are willing to pursuit ph D at NII are preferable as well.  Potential applicants should send your CV and research interests/proposals directly to Prof. Sugimoto before your application.</t>
  </si>
  <si>
    <t>Up to 6 months (at least 3 months)</t>
  </si>
  <si>
    <t>Rigorous background on mathematics as well as computer vision is required.  In particular, sufficient knowledge of linear algebra, graph theory and number theory are important requirements.  Programming skills on image processing or computer vision are also required.  Potential applicants should send your CV and research interests/proposals directly to Prof. Sugimoto before your application.</t>
  </si>
  <si>
    <t>Text Media</t>
  </si>
  <si>
    <t>http://www-al.nii.ac.jp</t>
  </si>
  <si>
    <t>3-6 months (6 month is preferable)</t>
  </si>
  <si>
    <t>Multimedia Data Mining and Analysis</t>
  </si>
  <si>
    <t>Digital Humanities</t>
  </si>
  <si>
    <t>Machine learning for image processing (esp. character recognition), geographic information, linked data and metadata management for cultural heritage</t>
  </si>
  <si>
    <t>Earth Environmental Informatics</t>
  </si>
  <si>
    <t>Big data analytics (esp. image processing, remote sensing and machine learning) for societal problems such as environment and sustainability</t>
  </si>
  <si>
    <t>Crisis Informatics</t>
  </si>
  <si>
    <t xml:space="preserve">Big data analytics (esp. image processing, natural language processing, and machine learning) for natural disasters and crisis </t>
  </si>
  <si>
    <t>Open Science</t>
  </si>
  <si>
    <t>Research on a new trend of science, such as open data, data citation, citizen science, and open innovation</t>
  </si>
  <si>
    <t xml:space="preserve">4-6 months </t>
  </si>
  <si>
    <t>Junichi Yamagishi</t>
  </si>
  <si>
    <t>Helmut Prendinger</t>
  </si>
  <si>
    <t>Interactive Information Retrieval</t>
  </si>
  <si>
    <t>Understanding and Modeling User Behaviour during Complex Search Task</t>
  </si>
  <si>
    <t>Either Master and PhD students are fine, but priority will be given to PhD student</t>
  </si>
  <si>
    <t>Either Master and PhD students</t>
  </si>
  <si>
    <t>Noriko Kando</t>
  </si>
  <si>
    <t>Argument Mining / Argument Summarization / Argument Structure Analysis</t>
  </si>
  <si>
    <t>https://poliinfo.github.io/</t>
  </si>
  <si>
    <t>Citation analysis</t>
  </si>
  <si>
    <t>No.</t>
    <phoneticPr fontId="3"/>
  </si>
  <si>
    <t>Research area</t>
    <phoneticPr fontId="3"/>
  </si>
  <si>
    <t>Title of the research</t>
    <phoneticPr fontId="3"/>
  </si>
  <si>
    <t>Website</t>
    <phoneticPr fontId="3"/>
  </si>
  <si>
    <t>Name of supervisor</t>
    <phoneticPr fontId="3"/>
  </si>
  <si>
    <t>Title of the supervisor</t>
    <phoneticPr fontId="3"/>
  </si>
  <si>
    <t>Requirements for applicants: Master's / Ph.D. Student</t>
    <phoneticPr fontId="3"/>
  </si>
  <si>
    <t>Total number of acceptance per supervisor</t>
    <phoneticPr fontId="3"/>
  </si>
  <si>
    <t>Duration : 2-6months (less than 180days)</t>
    <phoneticPr fontId="3"/>
  </si>
  <si>
    <t>Comments</t>
    <phoneticPr fontId="3"/>
  </si>
  <si>
    <t>Please confirm the No. you enter.</t>
    <phoneticPr fontId="5"/>
  </si>
  <si>
    <t>id</t>
  </si>
  <si>
    <t>message</t>
  </si>
  <si>
    <t>Error: Please do not leave [From] and/or [To] blank.</t>
    <phoneticPr fontId="5"/>
  </si>
  <si>
    <t>Error: Please correct the duration you enter.</t>
    <phoneticPr fontId="5"/>
  </si>
  <si>
    <t>Error: Please correct the duration to be the period within 180 days.</t>
    <phoneticPr fontId="5"/>
  </si>
  <si>
    <t>Error: The internship period should be more than 60 days.</t>
    <phoneticPr fontId="5"/>
  </si>
  <si>
    <t>Blank</t>
    <phoneticPr fontId="5"/>
  </si>
  <si>
    <t>Over</t>
    <phoneticPr fontId="5"/>
  </si>
  <si>
    <t>Less</t>
    <phoneticPr fontId="5"/>
  </si>
  <si>
    <t>Error</t>
    <phoneticPr fontId="5"/>
  </si>
  <si>
    <t>result</t>
    <phoneticPr fontId="5"/>
  </si>
  <si>
    <r>
      <t xml:space="preserve">*NOTICE: Internship period at NII must be </t>
    </r>
    <r>
      <rPr>
        <b/>
        <u/>
        <sz val="10"/>
        <color indexed="8"/>
        <rFont val="Verdana"/>
        <family val="2"/>
      </rPr>
      <t>60 to 180 days</t>
    </r>
    <r>
      <rPr>
        <b/>
        <sz val="10"/>
        <color indexed="8"/>
        <rFont val="Verdana"/>
        <family val="2"/>
      </rPr>
      <t>.</t>
    </r>
    <phoneticPr fontId="5"/>
  </si>
  <si>
    <t>Accepted</t>
  </si>
  <si>
    <t>Laboratory budget</t>
  </si>
  <si>
    <t>ID</t>
  </si>
  <si>
    <t>call</t>
  </si>
  <si>
    <t>Applicant</t>
  </si>
  <si>
    <t>Date of birth</t>
  </si>
  <si>
    <t>Master/PhD</t>
  </si>
  <si>
    <t>MOU_Code</t>
  </si>
  <si>
    <t>Gender</t>
  </si>
  <si>
    <t>Nationality</t>
  </si>
  <si>
    <t>E-mail</t>
  </si>
  <si>
    <t>Order by Applicant</t>
    <phoneticPr fontId="13"/>
  </si>
  <si>
    <t>Supervisor</t>
  </si>
  <si>
    <t>research area</t>
  </si>
  <si>
    <t xml:space="preserve"> Title of the research </t>
  </si>
  <si>
    <t>Acceptance Per Supervisor</t>
  </si>
  <si>
    <t>Ranking by Supervisor</t>
    <phoneticPr fontId="13"/>
  </si>
  <si>
    <t>Comments By Professors</t>
  </si>
  <si>
    <t>Acceptance by Kiban</t>
  </si>
  <si>
    <t>Days</t>
  </si>
  <si>
    <r>
      <rPr>
        <sz val="11"/>
        <color indexed="9"/>
        <rFont val="游ゴシック"/>
        <family val="3"/>
        <charset val="128"/>
      </rPr>
      <t>教員コード</t>
    </r>
  </si>
  <si>
    <r>
      <rPr>
        <sz val="11"/>
        <color indexed="9"/>
        <rFont val="游ゴシック"/>
        <family val="3"/>
        <charset val="128"/>
      </rPr>
      <t>研究系</t>
    </r>
  </si>
  <si>
    <r>
      <rPr>
        <sz val="11"/>
        <color indexed="9"/>
        <rFont val="游ゴシック"/>
        <family val="3"/>
        <charset val="128"/>
      </rPr>
      <t>研究者氏名</t>
    </r>
  </si>
  <si>
    <r>
      <rPr>
        <sz val="11"/>
        <color indexed="9"/>
        <rFont val="游ゴシック"/>
        <family val="3"/>
        <charset val="128"/>
      </rPr>
      <t>所属機関</t>
    </r>
    <r>
      <rPr>
        <sz val="11"/>
        <color indexed="9"/>
        <rFont val="Arial"/>
        <family val="2"/>
      </rPr>
      <t>_</t>
    </r>
    <r>
      <rPr>
        <sz val="11"/>
        <color indexed="9"/>
        <rFont val="游ゴシック"/>
        <family val="3"/>
        <charset val="128"/>
      </rPr>
      <t>国名</t>
    </r>
  </si>
  <si>
    <r>
      <rPr>
        <sz val="11"/>
        <color indexed="9"/>
        <rFont val="游ゴシック"/>
        <family val="3"/>
        <charset val="128"/>
      </rPr>
      <t>所属機関</t>
    </r>
    <r>
      <rPr>
        <sz val="11"/>
        <color indexed="9"/>
        <rFont val="Arial"/>
        <family val="2"/>
      </rPr>
      <t>_</t>
    </r>
    <r>
      <rPr>
        <sz val="11"/>
        <color indexed="9"/>
        <rFont val="游ゴシック"/>
        <family val="3"/>
        <charset val="128"/>
      </rPr>
      <t>住所</t>
    </r>
  </si>
  <si>
    <t>Topic
№</t>
    <phoneticPr fontId="5"/>
  </si>
  <si>
    <r>
      <rPr>
        <sz val="11"/>
        <color indexed="8"/>
        <rFont val="Verdana"/>
        <family val="2"/>
      </rPr>
      <t xml:space="preserve">* Please fill in </t>
    </r>
    <r>
      <rPr>
        <sz val="11"/>
        <color indexed="10"/>
        <rFont val="Verdana"/>
        <family val="2"/>
      </rPr>
      <t xml:space="preserve">the boxes in </t>
    </r>
    <r>
      <rPr>
        <b/>
        <u/>
        <sz val="11"/>
        <color indexed="23"/>
        <rFont val="Verdana"/>
        <family val="2"/>
      </rPr>
      <t>GRAY</t>
    </r>
    <r>
      <rPr>
        <sz val="11"/>
        <color indexed="8"/>
        <rFont val="Verdana"/>
        <family val="2"/>
      </rPr>
      <t>.</t>
    </r>
    <phoneticPr fontId="16"/>
  </si>
  <si>
    <t>*Please fill in your English level or appropriate English language proficiency test scores.</t>
    <phoneticPr fontId="1"/>
  </si>
  <si>
    <r>
      <t xml:space="preserve">* Please fill in the </t>
    </r>
    <r>
      <rPr>
        <b/>
        <sz val="11"/>
        <color indexed="10"/>
        <rFont val="Verdana"/>
        <family val="2"/>
      </rPr>
      <t>form 2</t>
    </r>
    <r>
      <rPr>
        <sz val="11"/>
        <color indexed="8"/>
        <rFont val="Verdana"/>
        <family val="2"/>
      </rPr>
      <t xml:space="preserve"> as well.</t>
    </r>
    <phoneticPr fontId="1"/>
  </si>
  <si>
    <r>
      <t xml:space="preserve">* Please save this form in </t>
    </r>
    <r>
      <rPr>
        <b/>
        <sz val="11"/>
        <color indexed="10"/>
        <rFont val="Verdana"/>
        <family val="2"/>
      </rPr>
      <t>".xls"</t>
    </r>
    <r>
      <rPr>
        <sz val="11"/>
        <color indexed="8"/>
        <rFont val="Verdana"/>
        <family val="2"/>
      </rPr>
      <t>.</t>
    </r>
    <phoneticPr fontId="1"/>
  </si>
  <si>
    <t>1. Choose the name of the country where your home institution locates first.</t>
    <phoneticPr fontId="1"/>
  </si>
  <si>
    <t>2. Then choose the name of your home institution.</t>
    <phoneticPr fontId="1"/>
  </si>
  <si>
    <t>Others</t>
    <phoneticPr fontId="1"/>
  </si>
  <si>
    <t>When you do not have the right name on the list, enter the name on "others".</t>
    <phoneticPr fontId="1"/>
  </si>
  <si>
    <r>
      <t xml:space="preserve">* When a cell says </t>
    </r>
    <r>
      <rPr>
        <sz val="11"/>
        <color indexed="10"/>
        <rFont val="Verdana"/>
        <family val="2"/>
      </rPr>
      <t>"(Choose from) drop-down"</t>
    </r>
    <r>
      <rPr>
        <sz val="11"/>
        <color indexed="8"/>
        <rFont val="Verdana"/>
        <family val="2"/>
      </rPr>
      <t xml:space="preserve">, please </t>
    </r>
    <r>
      <rPr>
        <b/>
        <sz val="11"/>
        <color indexed="10"/>
        <rFont val="Verdana"/>
        <family val="2"/>
      </rPr>
      <t>use a drop-down list.</t>
    </r>
    <phoneticPr fontId="16"/>
  </si>
  <si>
    <t>Choose from drop-down</t>
    <phoneticPr fontId="1"/>
  </si>
  <si>
    <t>drop-down</t>
    <phoneticPr fontId="1"/>
  </si>
  <si>
    <t>choose from drop-down</t>
    <phoneticPr fontId="1"/>
  </si>
  <si>
    <t>choose from drop-down</t>
    <phoneticPr fontId="1"/>
  </si>
  <si>
    <t>GIVEN</t>
    <phoneticPr fontId="1"/>
  </si>
  <si>
    <t>・・・</t>
  </si>
  <si>
    <t>Choose from drop-down</t>
  </si>
  <si>
    <t>* NOTE *</t>
    <phoneticPr fontId="1"/>
  </si>
  <si>
    <t>drop-down</t>
  </si>
  <si>
    <t>Hideaki Takeda</t>
  </si>
  <si>
    <t>3-6months</t>
  </si>
  <si>
    <t/>
  </si>
  <si>
    <t xml:space="preserve">Artificial Intelligence </t>
  </si>
  <si>
    <t>AI and Law</t>
  </si>
  <si>
    <t>Ichiro Hasuo</t>
  </si>
  <si>
    <t>Megumi Kaneko</t>
  </si>
  <si>
    <t xml:space="preserve">Required programming skills: Matlab.
Basic knowledge wireless/digital communications and signal processing is required. </t>
  </si>
  <si>
    <t>http://www.fukuda-lab.org/internship</t>
  </si>
  <si>
    <t>Solid programming skill (python or javascript)</t>
  </si>
  <si>
    <t>Network security measurement and analysis</t>
  </si>
  <si>
    <t>Solid programming (python or C++) and machine learning skills</t>
  </si>
  <si>
    <t xml:space="preserve">Solid programming (python) and machine learning skills </t>
  </si>
  <si>
    <t>Akihiro Sugimoto</t>
  </si>
  <si>
    <t>Data Science</t>
  </si>
  <si>
    <t>Frederic ANDRES</t>
  </si>
  <si>
    <t>http://www.satoh-lab.nii.ac.jp/</t>
  </si>
  <si>
    <t>Shin'ichi Satoh</t>
  </si>
  <si>
    <t>more than 90 days</t>
  </si>
  <si>
    <t>Akiko Aizawa</t>
  </si>
  <si>
    <t>Deep analysis of scientific papers</t>
  </si>
  <si>
    <t>http://research.nii.ac.jp/~yiyu/</t>
  </si>
  <si>
    <t>Yi Yu</t>
  </si>
  <si>
    <t>Artiﬁcial Intelligence and Music</t>
  </si>
  <si>
    <t>http://agora.ex.nii.ac.jp/~kitamoto/education/internship/</t>
  </si>
  <si>
    <t>Asanobu Kitamoto</t>
  </si>
  <si>
    <t>A student with programming skills and interests in real problems is preferred.</t>
  </si>
  <si>
    <t>4 - 6 months</t>
  </si>
  <si>
    <t>Personalized learning and cognitive diagnostic modelling</t>
  </si>
  <si>
    <t>Yuan Sun</t>
  </si>
  <si>
    <t>Citation analysis of the "Information Retrieval" domain</t>
  </si>
  <si>
    <t>From</t>
    <phoneticPr fontId="5"/>
  </si>
  <si>
    <t>To</t>
    <phoneticPr fontId="5"/>
  </si>
  <si>
    <t>country</t>
  </si>
  <si>
    <t>name of institutions</t>
  </si>
  <si>
    <t>America</t>
  </si>
  <si>
    <t>Buenos Aires University</t>
  </si>
  <si>
    <t>Tsinghua University</t>
  </si>
  <si>
    <t>Czech</t>
  </si>
  <si>
    <t>Centre de Recherche en Informatique de Lens (CRIL)</t>
  </si>
  <si>
    <t>Claude Bernard University Lyon 1</t>
  </si>
  <si>
    <t>Ecole Normale Supériere de Lyon (ENS Lyon)</t>
  </si>
  <si>
    <t>French National Audiovisual Institute (INA)</t>
  </si>
  <si>
    <t>Institut de Recherche en Informatique et Systemes Aleatoires(IRISA)</t>
  </si>
  <si>
    <t>Institut INP-ENSEEIHT</t>
  </si>
  <si>
    <t>Institut National de Recherche en Informatique et en Automatique (INRIA)</t>
  </si>
  <si>
    <t>Institut National Polytechnique de Grenoble</t>
  </si>
  <si>
    <t xml:space="preserve">Sorbonne Université </t>
  </si>
  <si>
    <t>The Centre National de la Recherche Scientifique (CNRS)</t>
  </si>
  <si>
    <t>Université Clermont Auvergne（The Blaise Pascal University of Clermont-Ferrand ), LIMOS</t>
  </si>
  <si>
    <t>Université Grenoble Alpes （Université Joseph Fourier-Grenoble 1）</t>
  </si>
  <si>
    <t>Université Toulouse III - Paul Sabatier</t>
  </si>
  <si>
    <t>UNIVERSITY OF NANTES</t>
  </si>
  <si>
    <t>German Academic Exchange Service (DAAD)</t>
  </si>
  <si>
    <t>Ludwig-Maximilians-Universität München</t>
  </si>
  <si>
    <t>RWTH Aachen University</t>
  </si>
  <si>
    <t>Technische Universität Berlin (TUB, TU Berlin)</t>
  </si>
  <si>
    <t>Technische Universität Braunschweig (TU Braunschweig)</t>
  </si>
  <si>
    <t>Technische Universität München (TUM)</t>
  </si>
  <si>
    <t>University of Freiburg</t>
  </si>
  <si>
    <t>University of Konstanz</t>
  </si>
  <si>
    <t>University of Potsdam</t>
  </si>
  <si>
    <t>Indraprastha Institute of Information Technology, Delhi</t>
  </si>
  <si>
    <t>Dublin City University</t>
  </si>
  <si>
    <t>Lero - the Irish Software Research Centre（The University of Limerick)</t>
  </si>
  <si>
    <t>Trinity College Dublin</t>
  </si>
  <si>
    <t>Politecnico di Milano</t>
  </si>
  <si>
    <t>Torino University</t>
  </si>
  <si>
    <t>Università degli Studi di Ferrara (UNIFE)</t>
  </si>
  <si>
    <t>Korea</t>
  </si>
  <si>
    <t>University of Minho</t>
  </si>
  <si>
    <t>King Abdullah University of Science and Technology (KAUST)</t>
  </si>
  <si>
    <t>Institute for Infocomm Research (I2R)</t>
  </si>
  <si>
    <t>The Universitat Politècnica de Catalunya (UPC)</t>
  </si>
  <si>
    <t>University of Zurich (UZH)</t>
  </si>
  <si>
    <t>National Tsing Hua University, College of Electrical engineering and Computer Science (NTHU EECS)</t>
  </si>
  <si>
    <t>The Netherlands</t>
  </si>
  <si>
    <t>United Kingdom</t>
  </si>
  <si>
    <t>Alan Turing Institute</t>
  </si>
  <si>
    <t>Imperial College London</t>
  </si>
  <si>
    <t>Newcastle University</t>
  </si>
  <si>
    <t>Open University</t>
  </si>
  <si>
    <t>University of Bath</t>
  </si>
  <si>
    <t>University of Science (Vietnam National University - Ho Chi Minh City)</t>
  </si>
  <si>
    <t>Attachment1     “NII International Internship Program” Application Form 2022 1st Call</t>
    <phoneticPr fontId="1"/>
  </si>
  <si>
    <t>Indiana University</t>
    <phoneticPr fontId="1"/>
  </si>
  <si>
    <t>International Computer Science Institute (ICI-Berkeley)</t>
  </si>
  <si>
    <t>University of Illinois at Urbana Champaign</t>
  </si>
  <si>
    <t>CSIRO (Data61)</t>
  </si>
  <si>
    <t>The Vienna University of Technology</t>
    <phoneticPr fontId="1"/>
  </si>
  <si>
    <t>Royal Melbourne Institute of Technology</t>
    <phoneticPr fontId="1"/>
  </si>
  <si>
    <t>University of Melbourne</t>
    <phoneticPr fontId="1"/>
  </si>
  <si>
    <t>University of Sydney</t>
    <phoneticPr fontId="1"/>
  </si>
  <si>
    <t>Pontifical Catholic University of Campinas</t>
    <phoneticPr fontId="1"/>
  </si>
  <si>
    <t>McGill University</t>
    <phoneticPr fontId="1"/>
  </si>
  <si>
    <t>Polytechnique Montréal</t>
    <phoneticPr fontId="1"/>
  </si>
  <si>
    <t>Simon Fraser University</t>
    <phoneticPr fontId="1"/>
  </si>
  <si>
    <t>University of Alberta</t>
    <phoneticPr fontId="1"/>
  </si>
  <si>
    <t>University of Waterloo</t>
    <phoneticPr fontId="1"/>
  </si>
  <si>
    <t>York University</t>
    <phoneticPr fontId="1"/>
  </si>
  <si>
    <t>Pontificia Universidad Católica de Chile (PUCC)</t>
    <phoneticPr fontId="1"/>
  </si>
  <si>
    <t>Aalto University</t>
    <phoneticPr fontId="1"/>
  </si>
  <si>
    <t>University of Côte d'Azur(former University of Nice Sophia Antipolis)</t>
  </si>
  <si>
    <t>Université Paris Saclay (Paris Sud)</t>
  </si>
  <si>
    <t>Athena Research &amp; Innovation Center</t>
  </si>
  <si>
    <t>Korea Institute of Science and Technology Information (KISTI)</t>
  </si>
  <si>
    <t>INESC Technology and Science (INESC TEC)</t>
  </si>
  <si>
    <t>INESC-ID</t>
  </si>
  <si>
    <t>Delft University of Technology (TU Delft)</t>
    <phoneticPr fontId="1"/>
  </si>
  <si>
    <t>MICA -International Research Institute, Multimedia, Information, Communication and Applications</t>
    <phoneticPr fontId="1"/>
  </si>
  <si>
    <t>The University of Cambridge</t>
  </si>
  <si>
    <t>Norway</t>
    <phoneticPr fontId="1"/>
  </si>
  <si>
    <t>University of Bergen</t>
    <phoneticPr fontId="1"/>
  </si>
  <si>
    <t>Master/Ph.D:</t>
    <phoneticPr fontId="1"/>
  </si>
  <si>
    <t>Name of University/Institution:</t>
    <phoneticPr fontId="1"/>
  </si>
  <si>
    <t>P00201</t>
  </si>
  <si>
    <t>Human-Robot Interaction in Virtual Reality</t>
  </si>
  <si>
    <t>http://www.iir.nii.ac.jp/lab/index-e/</t>
  </si>
  <si>
    <t>Tetsunari  Inamura</t>
  </si>
  <si>
    <t>from 4 to 6 months</t>
  </si>
  <si>
    <t>Students who have skill on ROS programming for robot control is required.
Students who have skill on development of VR application based on Unity is welcomed.</t>
  </si>
  <si>
    <t>P00202</t>
  </si>
  <si>
    <t>Cognitive Science and Virtual Reality</t>
  </si>
  <si>
    <t>Self coaching system using Human Digital Twin</t>
  </si>
  <si>
    <t>Students who have skill on development of VR application based on Unity is required.</t>
  </si>
  <si>
    <t>P00203</t>
  </si>
  <si>
    <t>Psychological Informatics</t>
  </si>
  <si>
    <t>AI system for improving users' self-efficacy</t>
  </si>
  <si>
    <t>Students who have skill and knowledge in psychology or physiology are welcomed.</t>
  </si>
  <si>
    <t>P01001</t>
  </si>
  <si>
    <t>legal reasoning</t>
  </si>
  <si>
    <t>3 month</t>
  </si>
  <si>
    <t>only after December 2022</t>
  </si>
  <si>
    <t>P01002</t>
  </si>
  <si>
    <t>norm compliance mechanism</t>
  </si>
  <si>
    <t>P01003</t>
  </si>
  <si>
    <t>online dispute resolution</t>
  </si>
  <si>
    <t>P01004</t>
  </si>
  <si>
    <t>legal language processing</t>
  </si>
  <si>
    <t>P01005</t>
  </si>
  <si>
    <t>legal information extraction</t>
  </si>
  <si>
    <t>P01201</t>
  </si>
  <si>
    <t>Semantic Web /  Linked Open Data / Knowledge Graph</t>
  </si>
  <si>
    <t>P01202</t>
  </si>
  <si>
    <t xml:space="preserve">Ethics on Articial Intelligence </t>
  </si>
  <si>
    <t>P02001</t>
  </si>
  <si>
    <t>Thoretical Computer Science / Data Mining</t>
  </si>
  <si>
    <t>Average Sensitivity of Optimization Problems</t>
  </si>
  <si>
    <t>P02002</t>
  </si>
  <si>
    <t>Spectral Theory for Directed Graphs and Hypergraphs</t>
  </si>
  <si>
    <t>P02003</t>
  </si>
  <si>
    <t>Thoretical Computer Science</t>
  </si>
  <si>
    <t>Sublinear-time Algorithms</t>
  </si>
  <si>
    <t>A00301</t>
  </si>
  <si>
    <t>Machine Learning, Deep Learning, Software Engineering, Testing and Debugging</t>
  </si>
  <si>
    <t>Risk-Aware Debugging Techniques for Deep Neural Networks</t>
  </si>
  <si>
    <t>A00302</t>
  </si>
  <si>
    <t>Software Engineering, Testing and Debugging, Cyber-Physical Systems, AI Systems</t>
  </si>
  <si>
    <t>Smart Testing and Debugging for Cyber-Physical and Intelligent Systems</t>
  </si>
  <si>
    <t>A00601</t>
  </si>
  <si>
    <t>Wireless and Mobile Networks, Sensing, Signal Processing, Machine Learning</t>
  </si>
  <si>
    <t>AI and Machine Learning-based wireless networks for Beyond 5G and 6G</t>
  </si>
  <si>
    <t>http://research.nii.ac.jp/~megkaneko/</t>
  </si>
  <si>
    <t>4-6 months</t>
  </si>
  <si>
    <t>A00602</t>
  </si>
  <si>
    <t>Energy efficiency optimization and energy harvesting for IoT massive connectivity and sensing</t>
  </si>
  <si>
    <t>A00603</t>
  </si>
  <si>
    <t xml:space="preserve">Integrated terrestrial and spatial wireless communications for Beyond 5G and 6G </t>
  </si>
  <si>
    <t>A00604</t>
  </si>
  <si>
    <t>Intelligent Reflective Surfaces (IRS) technology and wireless access at TeraHertz band for 6G</t>
  </si>
  <si>
    <t>A00801</t>
  </si>
  <si>
    <t>Wireless communication</t>
  </si>
  <si>
    <t>Resource management in beyond 5G and 6G wireless networks</t>
  </si>
  <si>
    <t>https://klab.nii.ac.jp</t>
  </si>
  <si>
    <t>Understanding of wireless communications and basic knowledge on optimization are required.</t>
  </si>
  <si>
    <t>A00802</t>
  </si>
  <si>
    <t>AI/ML for networking</t>
  </si>
  <si>
    <t>Experience in machine learning (deep learning, reinforcement learning, or federated learning etc.) is preferred.</t>
  </si>
  <si>
    <t>A00803</t>
  </si>
  <si>
    <t>IoT</t>
  </si>
  <si>
    <t>Wireless sensing</t>
  </si>
  <si>
    <t>Knowledge and experience on RF sensing is required.</t>
  </si>
  <si>
    <t>A01201</t>
  </si>
  <si>
    <t>Programming Languages</t>
  </si>
  <si>
    <t>Verification and Synthesis of Programs with Computational Effects and Probability</t>
  </si>
  <si>
    <t>https://researchmap.jp/t-sekiym?lang=en</t>
  </si>
  <si>
    <t>A01202</t>
  </si>
  <si>
    <t>Program Verification</t>
  </si>
  <si>
    <t>Combining Static and Dynamic Verification</t>
  </si>
  <si>
    <t>A01203</t>
  </si>
  <si>
    <t>Machine Learning &amp; Program Verification</t>
  </si>
  <si>
    <t>Brdiging Machine Learning and Program Verification</t>
  </si>
  <si>
    <t>A01701</t>
  </si>
  <si>
    <t>Categorical Foundation of Model Checking</t>
  </si>
  <si>
    <t>https://group-mmm.org/~ichiro/</t>
  </si>
  <si>
    <t>max. 6 months</t>
  </si>
  <si>
    <t xml:space="preserve"> - Fixed-point specifications (such as in LTL and modal \mu-calculus) have been conventionally studied in terms of finitary and combinatory structures (automata, games, etc.). These observations are recently being transferred to more abstract settings, opening up algorithms and proof methods for new application domains (esp. probabilistic, metric, etc.). There are a number of research questions waiting to be answered, both theoretical and algorithmic. 
 - References: [Komorida, Katsumata, Hu, Klin, Hasuo, LICS’19], [Komorida, Katsumata, Kupke, Rot, Hasuo, LICS'21], [Kori, Hasuo, Katsumata, CONCUR'21]
 - Desired: familiarity with mathematical and abstract reasoning used in logic, lattice theory and (possibly) category theory</t>
  </si>
  <si>
    <t>A01702</t>
  </si>
  <si>
    <t>Combining local and global propagation in quantitative model checking</t>
  </si>
  <si>
    <t xml:space="preserve"> - We are especially interested in value iteration, a family of approximate algorithms for quantitative model checking. Usual algorithms with only local propagation face certain challenges, and we have recently shown that those challenges are efficiently mitigated by mixing a right choice of global propagation. The goal is to push the idea further, to other problems and to formalization of theoretical foundations
 - Reference: [Phalakarn, Takisaka, Haas, Hasuo, CAV'20]
 - Desired: familiarity with model checking (see e.g. [Baier &amp; Katoen '08]), logic and automata. Familiarity with graph-theoretic algorithms is appreciated, too</t>
  </si>
  <si>
    <t>A01703</t>
  </si>
  <si>
    <t>Logical guidance in optimization metaheuristics</t>
  </si>
  <si>
    <t xml:space="preserve"> - Many real-world optimization problems have inherent logical and discrete structures, but many optimization metaheuristics (stochastic optimization, hill-climbing, evolutionary computation, etc.) do not make explicit use of such structions. We have used hierarchical optimization frameworks where the upper logical layer guides the lower metaheuristics layer for efficiency and explainability. The goal is to push the idea further in other applications and theoretical foundations
 - References: [Zhang, Hasuo, Arcaini, CAV'19], [Zhang, Ernst, Sedwards, Arcaini, Hasuo, EMSOFT'18]
 - Desired: familiarity with, or eagerness to learn, 1) formal logic, 2) optimization metaheuristics, 3) statistical machine learning</t>
  </si>
  <si>
    <t>A01704</t>
  </si>
  <si>
    <t>Logical safety for automated driving</t>
  </si>
  <si>
    <t xml:space="preserve"> - Responsibility-sensitive safety (RSS) is a recently proposed methodology for devising mathematically-guaranteed safety rules for automated driving. The candidate will work on its logical foundations and its application to various driving scenarios. The work is much like interactive theorem proving, but with unique theoretical challenges (e.g. continuous dynamics) and a hot application (automated driving).
 - References: [Shalev-Shwartz, Shammah, Shashua, arXiv'17] (our goal is to make the theory logically well-grounded)
 - Desired: familiarity with formal logic and interactive theorem proving, interest in bringing theory to practice</t>
  </si>
  <si>
    <t>A01801</t>
  </si>
  <si>
    <t>A01802</t>
  </si>
  <si>
    <t>Network config/log mining</t>
  </si>
  <si>
    <t>A01803</t>
  </si>
  <si>
    <t>Web privacy measurement</t>
  </si>
  <si>
    <t>A01804</t>
  </si>
  <si>
    <t>IoT traffic anomaly detection</t>
  </si>
  <si>
    <t>Solid programming and machine learning skills</t>
  </si>
  <si>
    <t>K00101</t>
  </si>
  <si>
    <t>Language Models and their applications to assist human activities</t>
  </si>
  <si>
    <t>K00102</t>
  </si>
  <si>
    <t>K00103</t>
  </si>
  <si>
    <t>Mathematical language processing</t>
  </si>
  <si>
    <t>K00401</t>
  </si>
  <si>
    <t>Deep Learning-based Water Crystals Classification</t>
  </si>
  <si>
    <t>to be added</t>
  </si>
  <si>
    <t>180 days</t>
  </si>
  <si>
    <t>cooperation with the Emoto research Laboratory</t>
  </si>
  <si>
    <t>K00402</t>
  </si>
  <si>
    <t>Applied mathematics</t>
  </si>
  <si>
    <t>Sparse Low Rank (SLR) Processing</t>
  </si>
  <si>
    <t>cooperation with Bishop Heber College (India)</t>
  </si>
  <si>
    <t>K00403</t>
  </si>
  <si>
    <t xml:space="preserve">Data Science on Water Resistivity </t>
  </si>
  <si>
    <t>Cooperation with PUC  (Campinas, Brazil)</t>
  </si>
  <si>
    <t>K00501</t>
  </si>
  <si>
    <t>3-D computer vision</t>
  </si>
  <si>
    <t>Large-scale indoor, outdoor scene reconstruction and understanding for VR/AR using RGB(D) and/or 360 imaging sensors</t>
  </si>
  <si>
    <t>https://satoshi-ikehata.github.io/</t>
  </si>
  <si>
    <t>Satoshi Ikehata</t>
  </si>
  <si>
    <t>Topics may include various 3-D vision tasks related to VR/AR such as large scale scene reconstruction, scene parsing, object detection, novel-view synthesis (e.g., NeRF) and so on.</t>
  </si>
  <si>
    <t>K00502</t>
  </si>
  <si>
    <t>Shape, material and lighting from images under different lighting conditions (e.g., photometric stereo)</t>
  </si>
  <si>
    <t>This project mainly focuses on exploring the possibilities of shading information.for 3-D computer vision tasks based on physics-based principles.</t>
  </si>
  <si>
    <t>K01001</t>
  </si>
  <si>
    <t>K01002</t>
  </si>
  <si>
    <t>K01003</t>
  </si>
  <si>
    <t>K01004</t>
  </si>
  <si>
    <t>K01401</t>
  </si>
  <si>
    <t>content-based image and video analysis</t>
  </si>
  <si>
    <t>video and image search (esp. TRECVID AVS task.  see: https://trecvid.nist.gov/)</t>
  </si>
  <si>
    <t>K01402</t>
  </si>
  <si>
    <t>Automatic question answering about videos (esp. TRECVID Deep Video Understanding (DVU).  see: https://trecvid.nist.gov/)</t>
  </si>
  <si>
    <t>K01403</t>
  </si>
  <si>
    <t>Video/image captioning (esp. TRECVID Video to Text (VTT) task.  see: https://trecvid.nist.gov/)</t>
  </si>
  <si>
    <t>K01404</t>
  </si>
  <si>
    <t>Disaster Scene Analysis (esp. TRECVID Disaster Scene Description and Indexing (DSDI): see https://trecvid.nist.gov/)</t>
  </si>
  <si>
    <t>K01405</t>
  </si>
  <si>
    <t>K01601</t>
  </si>
  <si>
    <t>Computer Vision</t>
  </si>
  <si>
    <t>One of the following topics:
(1) 3D vision,
(2) Human activitiy recognition,  
(3) Gaze sensing and navigation,
(4) Object detection and segmentation from video using deep learning, and
(5) Image/video generation using deep learning</t>
  </si>
  <si>
    <t>K01602</t>
  </si>
  <si>
    <t>Digital Geometry</t>
  </si>
  <si>
    <t xml:space="preserve">(1) Discretization model of geometric shape,
(2) Discrete shape fitting to noisy integer points. </t>
  </si>
  <si>
    <t>K02001</t>
  </si>
  <si>
    <t>Drone Traffic Management, Risk Simulation, Token Economy (Web3)</t>
  </si>
  <si>
    <t>Research and development of algorithms and designs for Unmanned Aircraft Systems ("drone") Traffic Management (UTM)</t>
  </si>
  <si>
    <t>http://research.nii.ac.jp/~prendinger/papers/FY2022(1)_Topics.html</t>
  </si>
  <si>
    <t>We are participating in a national UTM project, where we develop a “digital twin” of areas in Japan to simulate and study realistic drone traffic. We are also interested in market design based on blockchain and token enconomy (Web3).</t>
  </si>
  <si>
    <t>K02002</t>
  </si>
  <si>
    <t>Deep Learning</t>
  </si>
  <si>
    <t>Object (person) and human action recognition from the drone perspective</t>
  </si>
  <si>
    <t>We are participating in national projects with the Advanced Robotics Foundation and the Central Research Institute of Electric Power Industry.</t>
  </si>
  <si>
    <t>K02003</t>
  </si>
  <si>
    <t>Bitcoin market prediction</t>
  </si>
  <si>
    <t>This exploratory project uses publicly available sources.</t>
  </si>
  <si>
    <t>K02301</t>
  </si>
  <si>
    <t>Speech processing</t>
  </si>
  <si>
    <t>Differentiable digital signal processing with applications to speech and music audio generation</t>
  </si>
  <si>
    <t>The successful candidate should be a PhD student in speech processing, computer science, or a related discipline. He or she should have strong programming skills. Familiarity with DNN tools (e.g., Pytorch) and speech tools are preferable. Supervision teams include Dr. Xin Wang</t>
  </si>
  <si>
    <t>K02302</t>
  </si>
  <si>
    <t>Privacy preserving processing for speech signals including automatic generation of speaker-anonymized synthetic speech</t>
  </si>
  <si>
    <t>Relevant but not limited to [1] https://www.voiceprivacychallenge.org,  [2] Tomashenko, N. et al. The VoicePrivacy 2020 Challenge: Results and findings. Comput. Speech Lang. 101362 (2022) doi:10.1016/j.csl.2022.101362</t>
  </si>
  <si>
    <t>The successful candidate should be a PhD student in speech processing, computer science, or a related discipline. He or she should have strong programming skills. Familiarity with DNN tools (e.g., Pytorch) and speech tools are preferable. Supervision teams include Dr. Xin Wang and Dr. Xiaoxiao Miao</t>
  </si>
  <si>
    <t>K02303</t>
  </si>
  <si>
    <t>Generalizable and robust fake speech detection</t>
  </si>
  <si>
    <t>Relevant but not limited to [1] https://www.asvspoof.org [2] ﻿Wang, X. &amp; Yamagishi, J. A Practical Guide to Logical Access Voice Presentation Attack Detection. https://arxiv.org/abs/2201.03321 [3] Investigating self-supervised front ends for speech spoofing countermeasures https://arxiv.org/abs/2111.07725</t>
  </si>
  <si>
    <t>K02304</t>
  </si>
  <si>
    <t>Unified frameworks of speaker/language recognition and speech synthesis</t>
  </si>
  <si>
    <t xml:space="preserve">Relevant but not limited to [1] Cross-Lingual Text-to-Speech Using Multi-Task Learning and Speaker Classifier Joint Training
</t>
  </si>
  <si>
    <t>The successful candidate should be a PhD student in speech processing, computer science, or a related discipline. He or she should have strong programming skills. Familiarity with DNN tools (e.g., Pytorch) and speech tools are preferable. Supervision teams include Dr. Xiaoxiao Miao</t>
  </si>
  <si>
    <t>K02305</t>
  </si>
  <si>
    <t>Data-efficient end-to-end speech synthesis</t>
  </si>
  <si>
    <t>Relevant papers include, but are not limited to: [1] Cheng-I Jeff Lai, Erica Cooper, Yang Zhang, Shiyu Chang, Kaizhi Qian, Yi-Lun Liao, Yung-Sung Chuang, Alexander H. Liu, Junichi Yamagishi, David Cox, James Glass, "On the Interplay Between Sparsity, Naturalness, Intelligibility, and Prosody in Speech Synthesis," ICASSP 2022, and Erica Cooper, Cheng-I Lai, Yusuke Yasuda, Junichi Yamagishi, "Can Speaker Augmentation Improve Multi-Speaker End-to-End TTS?" Interspeech 2020.</t>
  </si>
  <si>
    <t>The successful candidate should be a PhD student in speech processing, computer science, engineering, linguistics, mathematics, or a related discipline. He or she should have strong programming skills. Familiarity with DNN tools and speech tools are preferable. Supervision teams include Dr. Erica Cooper</t>
  </si>
  <si>
    <t>K02306</t>
  </si>
  <si>
    <t>Music processing</t>
  </si>
  <si>
    <t>Expressive multi-instrument musical performance generation using deep learning</t>
  </si>
  <si>
    <t>Relevant papers include, but are not limited to: [1] Xuan Shi, Erica Cooper, Junichi Yamagishi, "Use of speaker recognition approaches for learning and evaluating embedding representations of musical instrument sounds," IEEE/ACM Trans. ASLP, Jan 2022, and Erica Cooper, Xin Wang, Junichi Yamagishi, "Text-to-Speech Synthesis Techniques for MIDI-to-Audio Synthesis," SSW 2021.</t>
  </si>
  <si>
    <t>The successful candidate should be a PhD student in speech or music signal processing, computer science, or a related discipline. He or she should have strong programming skills and experience with speech and audio processing and/or machine learning. • Familiarity with DNN tools and speech tools are preferable. Supervision teams include Dr. Erica Cooper</t>
  </si>
  <si>
    <t>K02307</t>
  </si>
  <si>
    <t>Natural language processing</t>
  </si>
  <si>
    <t>Resolving artifacts, biases, and shortcuts in NLP datasets</t>
  </si>
  <si>
    <t>Relevant papers include, but are not limited to: [1] Geirhos et al., "Shortcut learning in deep neural networks", Nature Machine Intelligence, 2020.</t>
  </si>
  <si>
    <t>The successful candidate should be a PhD student in natural language processing, computer science, engineering, linguistics, mathematics, or a related discipline. He or she should have strong programming skills. Familiarity with DNN tools and speech tools are preferable. Supervision teams include Dr. Canasai Kruengkrai</t>
  </si>
  <si>
    <t>K02308</t>
  </si>
  <si>
    <t>Cross-lingual representation learning</t>
  </si>
  <si>
    <t>Relevant papers include, but are not limited to: [1] Conneau et al., "Unsupervised cross-lingual representation learning at scale", ACL, 2020.</t>
  </si>
  <si>
    <t>K02601</t>
  </si>
  <si>
    <t>Multimodal deep learning and pre-training models for cross-modal retrieval between audio-video, lyrics-audio, and image-text, multimedia content recommendation</t>
  </si>
  <si>
    <t>K02602</t>
  </si>
  <si>
    <t>Deep generative models for lyrics-to-melody generation, melody-to-lyrics generation, singing voice synthesis</t>
  </si>
  <si>
    <t>https://github.com/yy1lab/Lyrics-Conditioned-Neural-Melody-Generation</t>
  </si>
  <si>
    <t>J00501</t>
  </si>
  <si>
    <t>The grand target of the project is to propose a mechanism to support the users conducting complex/exploratory search tasks. As a step toward the target, several internship research tasks are prepared as following, but not limited to: 1) propose or enhance a method to assess the outcomes of the complex/exploratory search so called "search as learning" process, 2) investigate the affects of the user search bahaviour in terms of dwell time, link depth, search trail, engagement, perceived task difficulty, cognitive task complexity on the learning outcome, 3) investigate the relationship between user's attributes such as domain expertise, task familiarity, time constraint, etc. and the search behaviour and the learning outcomes,  4) investigate the approach towards longtudinal learning effects, 5) building and/or enhancing the tools usable for the above mentioned 1) -4). Any other topic related to this research direction shall be considered.</t>
  </si>
  <si>
    <t>(1) Argument Mining / Argument Summarization / Argument Structure Analysis,  or
(2) Sentiment Analysis</t>
  </si>
  <si>
    <t>Regarding a challenge on political information analysis in the NTCIR's QA Lab shared task series and JSPS Funded Project on Stance Analysis, this project aims 1) survey of the exisiting literature on argument analysis (mining, summarization, structure analysis), 2) propose system(s) for automatic argument analysis / mining / summarization using either a) NTCIR-15/-16 Polinfo Corpus (Japanese), or b) any other corpus in English. For (2) Sentiment analysis</t>
  </si>
  <si>
    <t xml:space="preserve">To analyse the trend and structure of research area of Information Retrieval (IR) and Interactive Information Retrieval (IIR) using various citation analysis methods including co-citation mapping. Compare the analysis published in 1991*, analyse how the domain had been developped over the three decades [NB: * Noriko Kando et al (1991) "Structure of Information Retrieval Research: Tracking the Specialties and Develpment of Research Using Co-citation Maps and Citation Diagrams" </t>
  </si>
  <si>
    <t>J00801</t>
  </si>
  <si>
    <t>Educational Data Mining, Knowledge Tracing, Learning Analytics</t>
  </si>
  <si>
    <t>PhD student</t>
  </si>
  <si>
    <t>http://lod.ac
http://www-kasm.nii.ac.jp/</t>
    <phoneticPr fontId="5"/>
  </si>
  <si>
    <t>https://arxiv.org/abs/1904.03248
https://arxiv.org/abs/2111.02657</t>
    <phoneticPr fontId="5"/>
  </si>
  <si>
    <t>The current project page has not been set up, but the previous related project page is available at;
http://cres.jpn.org/?FrontPage</t>
    <phoneticPr fontId="5"/>
  </si>
  <si>
    <t>Relevant but not limited to [1] Engel, J., Hantrakul, L., Gu, C. &amp; Roberts, A. DDSP: Differentiable Digital Signal Processing. in Proc. ICLR (2020).  [2] neural waveshaping synthesis
https://benhayes.net/projects/nws/</t>
    <phoneticPr fontId="5"/>
  </si>
  <si>
    <t>Landmark image retrieval, e.g., Google Landmark Image Retrieval 
https://www.kaggle.com/c/landmark-retrieval-2020</t>
    <phoneticPr fontId="5"/>
  </si>
  <si>
    <t>https://researchmap.jp/t-sekiym?lang=en 
https://link.springer.com/chapter/10.1007/978-3-030-88806-0_12</t>
    <phoneticPr fontId="5"/>
  </si>
  <si>
    <t>https://researchmap.jp/t-sekiym?lang=en
https://link.springer.com/chapter/10.1007/978-3-030-17184-1_13</t>
    <phoneticPr fontId="5"/>
  </si>
  <si>
    <t>https://arxiv.org/abs/2106.02353
https://arxiv.org/abs/2006.08302</t>
    <phoneticPr fontId="5"/>
  </si>
  <si>
    <t>J00503</t>
    <phoneticPr fontId="5"/>
  </si>
  <si>
    <t>J00502</t>
    <phoneticPr fontId="5"/>
  </si>
  <si>
    <t>France</t>
    <phoneticPr fontId="1"/>
  </si>
  <si>
    <t>Vietnam National University - Ho Chi Minh city, University of Information Technology</t>
    <phoneticPr fontId="1"/>
  </si>
  <si>
    <t>Hong Kong University of Science and Technology (HKUST)</t>
    <phoneticPr fontId="1"/>
  </si>
  <si>
    <t>Peking University</t>
    <phoneticPr fontId="1"/>
  </si>
  <si>
    <t>J00504</t>
  </si>
  <si>
    <t>J00505</t>
  </si>
  <si>
    <t>Interactive Information Retrieval and Human Computer Interaction</t>
  </si>
  <si>
    <t>Research and Developing a lifelog camera- or a sensor- based method to enhance the interaction between in-building museum visitor and artifacts displayed at Museum. Use iPadPro 2018.</t>
  </si>
  <si>
    <t xml:space="preserve">Enhance a functionality of detailed interaction between visitor and exhibits using lifelog-cameras or any other light-weight sensoring devices.  </t>
  </si>
  <si>
    <t>Enhance the interaction functionality of the current prototype system of an interactive exploratory user guide using ipadPro. For the sensors, the current prototype system using iBeacons, and this project will investigate and try tother mechanisms to sense and identify user's behaviour in the museum. One of the research directions we have just started to investigate the approach for better museum experience for disabled person</t>
  </si>
  <si>
    <t>Human computer Interaction, Design</t>
  </si>
  <si>
    <t>Design method of the postcard which containing the images of the artifacts that the visitor observed in the museum visit, based on each visitor's behaviour in the museum</t>
  </si>
  <si>
    <t>To enhance the prototype Interactive user guide system for Museum, this project  conducts user experiment to obtain the feedback to improve the design and the effective and attractive layout of the images of the museum objects for a postcard for each visitor, based on each visitor's behaviour in the museum visit. Especially, for this year, the project especially interested in investigating the effect of the Museum experience in a longitudinal desing.</t>
  </si>
  <si>
    <t xml:space="preserve">Related to the above-mentioned #2 project. </t>
  </si>
  <si>
    <t>Yuichi Yoshida</t>
  </si>
  <si>
    <t>Yuichi Yoshida</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</si>
</sst>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4" x14ac:knownFonts="1">
    <font>
      <sz val="11"/>
      <color theme="1"/>
      <name val="游ゴシック"/>
      <family val="3"/>
      <charset val="128"/>
      <scheme val="minor"/>
    </font>
    <font>
      <sz val="6"/>
      <name val="游ゴシック"/>
      <family val="3"/>
      <charset val="128"/>
    </font>
    <font>
      <sz val="10"/>
      <color indexed="8"/>
      <name val="Verdana"/>
      <family val="2"/>
    </font>
    <font>
      <sz val="6"/>
      <name val="ＭＳ Ｐゴシック"/>
      <family val="3"/>
      <charset val="128"/>
    </font>
    <font>
      <sz val="11"/>
      <name val="メイリオ"/>
      <family val="3"/>
      <charset val="128"/>
    </font>
    <font>
      <sz val="6"/>
      <name val="游ゴシック"/>
      <family val="3"/>
      <charset val="128"/>
    </font>
    <font>
      <sz val="10"/>
      <color indexed="8"/>
      <name val="游ゴシック"/>
      <family val="3"/>
      <charset val="128"/>
    </font>
    <font>
      <sz val="11"/>
      <name val="Microsoft New Tai Lue"/>
      <family val="2"/>
    </font>
    <font>
      <sz val="11"/>
      <name val="ＭＳ Ｐゴシック"/>
      <family val="3"/>
      <charset val="128"/>
    </font>
    <font>
      <sz val="10"/>
      <name val="Microsoft New Tai Lue"/>
      <family val="2"/>
    </font>
    <font>
      <sz val="6"/>
      <name val="Microsoft New Tai Lue"/>
      <family val="2"/>
    </font>
    <font>
      <b/>
      <sz val="10"/>
      <color indexed="8"/>
      <name val="Verdana"/>
      <family val="2"/>
    </font>
    <font>
      <b/>
      <u/>
      <sz val="10"/>
      <color indexed="8"/>
      <name val="Verdana"/>
      <family val="2"/>
    </font>
    <font>
      <sz val="6"/>
      <name val="游ゴシック"/>
      <family val="3"/>
      <charset val="128"/>
    </font>
    <font>
      <sz val="11"/>
      <color indexed="9"/>
      <name val="Arial"/>
      <family val="2"/>
    </font>
    <font>
      <sz val="11"/>
      <color indexed="9"/>
      <name val="游ゴシック"/>
      <family val="3"/>
      <charset val="128"/>
    </font>
    <font>
      <sz val="6"/>
      <name val="游ゴシック"/>
      <family val="3"/>
      <charset val="128"/>
    </font>
    <font>
      <sz val="11"/>
      <color indexed="8"/>
      <name val="Verdana"/>
      <family val="2"/>
    </font>
    <font>
      <b/>
      <sz val="11"/>
      <color indexed="10"/>
      <name val="Verdana"/>
      <family val="2"/>
    </font>
    <font>
      <sz val="11"/>
      <color indexed="10"/>
      <name val="Verdana"/>
      <family val="2"/>
    </font>
    <font>
      <b/>
      <u/>
      <sz val="11"/>
      <color indexed="23"/>
      <name val="Verdana"/>
      <family val="2"/>
    </font>
    <font>
      <b/>
      <sz val="11"/>
      <color theme="0"/>
      <name val="游ゴシック"/>
      <family val="3"/>
      <charset val="128"/>
      <scheme val="minor"/>
    </font>
    <font>
      <u/>
      <sz val="11"/>
      <color theme="10"/>
      <name val="ＭＳ Ｐゴシック"/>
      <family val="3"/>
      <charset val="128"/>
    </font>
    <font>
      <sz val="10"/>
      <color theme="1"/>
      <name val="Verdana"/>
      <family val="2"/>
    </font>
    <font>
      <sz val="8"/>
      <color theme="1"/>
      <name val="游ゴシック"/>
      <family val="3"/>
      <charset val="128"/>
      <scheme val="minor"/>
    </font>
    <font>
      <sz val="11"/>
      <color theme="1"/>
      <name val="Microsoft New Tai Lue"/>
      <family val="2"/>
    </font>
    <font>
      <b/>
      <sz val="14"/>
      <color theme="0"/>
      <name val="Microsoft Tai Le"/>
      <family val="2"/>
    </font>
    <font>
      <b/>
      <sz val="12"/>
      <color theme="0"/>
      <name val="Microsoft Tai Le"/>
      <family val="2"/>
    </font>
    <font>
      <b/>
      <sz val="11"/>
      <color theme="0"/>
      <name val="Microsoft Tai Le"/>
      <family val="2"/>
    </font>
    <font>
      <sz val="10"/>
      <color theme="1"/>
      <name val="Microsoft New Tai Lue"/>
      <family val="2"/>
    </font>
    <font>
      <sz val="6"/>
      <color theme="1"/>
      <name val="Microsoft New Tai Lue"/>
      <family val="2"/>
    </font>
    <font>
      <u/>
      <sz val="6"/>
      <color theme="10"/>
      <name val="Microsoft New Tai Lue"/>
      <family val="2"/>
    </font>
    <font>
      <u/>
      <sz val="6"/>
      <color rgb="FF0000FF"/>
      <name val="Microsoft New Tai Lue"/>
      <family val="2"/>
    </font>
    <font>
      <sz val="9"/>
      <color theme="1"/>
      <name val="游ゴシック"/>
      <family val="3"/>
      <charset val="128"/>
      <scheme val="minor"/>
    </font>
    <font>
      <sz val="11"/>
      <color theme="0"/>
      <name val="Arial"/>
      <family val="2"/>
    </font>
    <font>
      <sz val="11"/>
      <color theme="1"/>
      <name val="Verdana"/>
      <family val="2"/>
    </font>
    <font>
      <sz val="10"/>
      <color theme="1"/>
      <name val="Arial"/>
      <family val="2"/>
    </font>
    <font>
      <b/>
      <sz val="12"/>
      <color rgb="FFFF0000"/>
      <name val="Verdana"/>
      <family val="2"/>
    </font>
    <font>
      <sz val="11"/>
      <color theme="1"/>
      <name val="Arial"/>
      <family val="2"/>
    </font>
    <font>
      <sz val="10"/>
      <color theme="0" tint="-4.9989318521683403E-2"/>
      <name val="Arial"/>
      <family val="2"/>
    </font>
    <font>
      <sz val="11"/>
      <color rgb="FFFF0000"/>
      <name val="Verdana"/>
      <family val="2"/>
    </font>
    <font>
      <b/>
      <sz val="10"/>
      <color theme="1"/>
      <name val="Verdana"/>
      <family val="2"/>
    </font>
    <font>
      <sz val="9"/>
      <color theme="1"/>
      <name val="Verdana"/>
      <family val="2"/>
    </font>
    <font>
      <sz val="9"/>
      <color theme="1"/>
      <name val="Arial"/>
      <family val="2"/>
    </font>
  </fonts>
  <fills count="12">
    <fill>
      <patternFill patternType="none"/>
    </fill>
    <fill>
      <patternFill patternType="gray125"/>
    </fill>
    <fill>
      <patternFill patternType="solid">
        <fgColor rgb="FFA5A5A5"/>
      </patternFill>
    </fill>
    <fill>
      <patternFill patternType="solid">
        <fgColor theme="4" tint="0.79998168889431442"/>
        <bgColor theme="4" tint="0.79998168889431442"/>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0"/>
        <bgColor indexed="64"/>
      </patternFill>
    </fill>
    <fill>
      <patternFill patternType="solid">
        <fgColor theme="0" tint="-4.9989318521683403E-2"/>
        <bgColor indexed="64"/>
      </patternFill>
    </fill>
  </fills>
  <borders count="5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right/>
      <top style="thin">
        <color theme="4" tint="0.39997558519241921"/>
      </top>
      <bottom style="thin">
        <color indexed="64"/>
      </bottom>
      <diagonal/>
    </border>
    <border>
      <left/>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5">
    <xf numFmtId="0" fontId="0" fillId="0" borderId="0">
      <alignment vertical="center"/>
    </xf>
    <xf numFmtId="0" fontId="21" fillId="2" borderId="40" applyNumberFormat="0" applyAlignment="0" applyProtection="0">
      <alignment vertical="center"/>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center"/>
    </xf>
    <xf numFmtId="0" fontId="8" fillId="0" borderId="0">
      <alignment vertical="center"/>
    </xf>
  </cellStyleXfs>
  <cellXfs count="305">
    <xf numFmtId="0" fontId="0" fillId="0" borderId="0" xfId="0">
      <alignment vertical="center"/>
    </xf>
    <xf numFmtId="0" fontId="23" fillId="0" borderId="0" xfId="0" applyFont="1">
      <alignment vertical="center"/>
    </xf>
    <xf numFmtId="0" fontId="23" fillId="0" borderId="2" xfId="0" applyFont="1" applyBorder="1" applyAlignment="1">
      <alignment horizontal="center" vertical="center"/>
    </xf>
    <xf numFmtId="0" fontId="0" fillId="0" borderId="2" xfId="0" applyBorder="1" applyAlignment="1">
      <alignment horizontal="center" vertical="center"/>
    </xf>
    <xf numFmtId="0" fontId="0" fillId="0" borderId="0" xfId="0" applyNumberFormat="1" applyAlignment="1">
      <alignment vertical="top" wrapText="1"/>
    </xf>
    <xf numFmtId="0" fontId="0" fillId="0" borderId="0" xfId="0" applyNumberFormat="1" applyFill="1" applyBorder="1" applyAlignment="1">
      <alignment vertical="top" wrapText="1"/>
    </xf>
    <xf numFmtId="0" fontId="0" fillId="0" borderId="0" xfId="0" applyNumberFormat="1" applyFill="1" applyAlignment="1">
      <alignment vertical="top" wrapText="1"/>
    </xf>
    <xf numFmtId="0" fontId="4" fillId="0" borderId="0" xfId="0" applyFont="1" applyBorder="1" applyAlignment="1">
      <alignment horizontal="left" vertical="top" wrapText="1"/>
    </xf>
    <xf numFmtId="0" fontId="24" fillId="0" borderId="0" xfId="0" applyNumberFormat="1" applyFont="1" applyFill="1" applyBorder="1" applyAlignment="1">
      <alignment vertical="top" wrapText="1"/>
    </xf>
    <xf numFmtId="0" fontId="24" fillId="0" borderId="0" xfId="0" applyNumberFormat="1" applyFont="1" applyFill="1" applyAlignment="1">
      <alignment vertical="top" wrapText="1"/>
    </xf>
    <xf numFmtId="0" fontId="24" fillId="0" borderId="0" xfId="0" applyNumberFormat="1" applyFont="1" applyFill="1" applyBorder="1" applyAlignment="1">
      <alignment horizontal="center" vertical="center" wrapText="1"/>
    </xf>
    <xf numFmtId="0" fontId="24" fillId="0" borderId="0" xfId="0" applyNumberFormat="1" applyFont="1" applyAlignment="1">
      <alignment vertical="top" wrapText="1"/>
    </xf>
    <xf numFmtId="0" fontId="24" fillId="0" borderId="0" xfId="0" applyNumberFormat="1" applyFont="1" applyBorder="1" applyAlignment="1">
      <alignment vertical="top" wrapText="1"/>
    </xf>
    <xf numFmtId="0" fontId="24" fillId="0" borderId="1" xfId="0" applyNumberFormat="1" applyFont="1" applyFill="1" applyBorder="1" applyAlignment="1">
      <alignment vertical="top" wrapText="1"/>
    </xf>
    <xf numFmtId="0" fontId="24" fillId="0" borderId="3" xfId="0" applyNumberFormat="1" applyFont="1" applyFill="1" applyBorder="1" applyAlignment="1">
      <alignment vertical="top" wrapText="1"/>
    </xf>
    <xf numFmtId="0" fontId="24" fillId="0" borderId="0" xfId="0" applyNumberFormat="1" applyFont="1" applyFill="1" applyBorder="1" applyAlignment="1">
      <alignment horizontal="left" vertical="top" wrapText="1"/>
    </xf>
    <xf numFmtId="0" fontId="24" fillId="0" borderId="0" xfId="0" applyFont="1" applyFill="1" applyAlignment="1">
      <alignment vertical="top" wrapText="1"/>
    </xf>
    <xf numFmtId="0" fontId="25" fillId="3" borderId="2" xfId="0" applyFont="1" applyFill="1" applyBorder="1" applyAlignment="1">
      <alignment horizontal="center" vertical="center"/>
    </xf>
    <xf numFmtId="0" fontId="25" fillId="3" borderId="2" xfId="0" applyFont="1" applyFill="1" applyBorder="1" applyAlignment="1">
      <alignment horizontal="left" vertical="center" wrapText="1"/>
    </xf>
    <xf numFmtId="0" fontId="7" fillId="3" borderId="2" xfId="0" applyFont="1" applyFill="1" applyBorder="1" applyAlignment="1">
      <alignment horizontal="left" vertical="center" wrapText="1"/>
    </xf>
    <xf numFmtId="56" fontId="25" fillId="3" borderId="2" xfId="0" applyNumberFormat="1" applyFont="1" applyFill="1" applyBorder="1" applyAlignment="1">
      <alignment horizontal="left" vertical="center" wrapText="1"/>
    </xf>
    <xf numFmtId="0" fontId="25" fillId="3" borderId="2" xfId="0" applyFont="1" applyFill="1" applyBorder="1" applyAlignment="1">
      <alignment horizontal="left" vertical="center"/>
    </xf>
    <xf numFmtId="14" fontId="25" fillId="3" borderId="2" xfId="0" applyNumberFormat="1" applyFont="1" applyFill="1" applyBorder="1" applyAlignment="1">
      <alignment horizontal="left" vertical="center" wrapText="1"/>
    </xf>
    <xf numFmtId="0" fontId="25" fillId="3" borderId="2" xfId="0" applyFont="1" applyFill="1" applyBorder="1" applyAlignment="1">
      <alignment vertical="center" wrapText="1"/>
    </xf>
    <xf numFmtId="0" fontId="25" fillId="3" borderId="2" xfId="0" applyFont="1" applyFill="1" applyBorder="1" applyAlignment="1">
      <alignment horizontal="center" vertical="center" wrapText="1"/>
    </xf>
    <xf numFmtId="0" fontId="25" fillId="3" borderId="41" xfId="0" applyFont="1" applyFill="1" applyBorder="1" applyAlignment="1">
      <alignment vertical="center" wrapText="1"/>
    </xf>
    <xf numFmtId="0" fontId="7" fillId="3" borderId="2" xfId="4" applyNumberFormat="1" applyFont="1" applyFill="1" applyBorder="1" applyAlignment="1">
      <alignment vertical="center" wrapText="1"/>
    </xf>
    <xf numFmtId="49" fontId="25" fillId="3" borderId="2" xfId="0" applyNumberFormat="1" applyFont="1" applyFill="1" applyBorder="1" applyAlignment="1">
      <alignment vertical="center"/>
    </xf>
    <xf numFmtId="49" fontId="25" fillId="3" borderId="2" xfId="0" applyNumberFormat="1" applyFont="1" applyFill="1" applyBorder="1" applyAlignment="1">
      <alignment vertical="center" wrapText="1"/>
    </xf>
    <xf numFmtId="0" fontId="7" fillId="3" borderId="2" xfId="0" applyFont="1" applyFill="1" applyBorder="1" applyAlignment="1">
      <alignment vertical="center" wrapText="1"/>
    </xf>
    <xf numFmtId="0" fontId="25" fillId="3" borderId="2" xfId="0" applyFont="1" applyFill="1" applyBorder="1" applyAlignment="1">
      <alignment vertical="center"/>
    </xf>
    <xf numFmtId="0" fontId="26" fillId="4" borderId="4" xfId="1" applyFont="1" applyFill="1" applyBorder="1" applyAlignment="1">
      <alignment horizontal="center" vertical="center"/>
    </xf>
    <xf numFmtId="0" fontId="27" fillId="4" borderId="5" xfId="1" applyFont="1" applyFill="1" applyBorder="1" applyAlignment="1">
      <alignment horizontal="center" vertical="center" wrapText="1"/>
    </xf>
    <xf numFmtId="0" fontId="28" fillId="4" borderId="5" xfId="1" applyFont="1" applyFill="1" applyBorder="1" applyAlignment="1">
      <alignment horizontal="center" vertical="center" wrapText="1"/>
    </xf>
    <xf numFmtId="0" fontId="27" fillId="4" borderId="6" xfId="1" applyFont="1" applyFill="1" applyBorder="1" applyAlignment="1">
      <alignment horizontal="center" vertical="center" wrapText="1"/>
    </xf>
    <xf numFmtId="0" fontId="25" fillId="0" borderId="7" xfId="0" applyFont="1" applyBorder="1" applyAlignment="1">
      <alignment horizontal="center" vertical="center"/>
    </xf>
    <xf numFmtId="0" fontId="25" fillId="0" borderId="2" xfId="0" applyFont="1" applyBorder="1" applyAlignment="1">
      <alignment horizontal="left" vertical="center" wrapText="1"/>
    </xf>
    <xf numFmtId="0" fontId="25" fillId="0" borderId="2" xfId="0" applyFont="1" applyBorder="1" applyAlignment="1">
      <alignment horizontal="left" vertical="center"/>
    </xf>
    <xf numFmtId="0" fontId="25" fillId="0" borderId="8" xfId="0" applyFont="1" applyBorder="1" applyAlignment="1">
      <alignment horizontal="left" vertical="center" wrapText="1"/>
    </xf>
    <xf numFmtId="0" fontId="25" fillId="3" borderId="7" xfId="0" applyFont="1" applyFill="1" applyBorder="1" applyAlignment="1">
      <alignment horizontal="center" vertical="center"/>
    </xf>
    <xf numFmtId="0" fontId="7" fillId="3" borderId="8" xfId="0"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56" fontId="25" fillId="0" borderId="2" xfId="0" applyNumberFormat="1" applyFont="1" applyBorder="1" applyAlignment="1">
      <alignment horizontal="left" vertical="center" wrapText="1"/>
    </xf>
    <xf numFmtId="0" fontId="25" fillId="3" borderId="8" xfId="0" applyFont="1" applyFill="1" applyBorder="1" applyAlignment="1">
      <alignment horizontal="left" vertical="center" wrapText="1"/>
    </xf>
    <xf numFmtId="0" fontId="25" fillId="3" borderId="7" xfId="0" applyFont="1" applyFill="1" applyBorder="1" applyAlignment="1">
      <alignment vertical="center" wrapText="1"/>
    </xf>
    <xf numFmtId="0" fontId="25" fillId="3" borderId="9" xfId="0" applyFont="1" applyFill="1" applyBorder="1" applyAlignment="1">
      <alignment vertical="center" wrapText="1"/>
    </xf>
    <xf numFmtId="0" fontId="25" fillId="0" borderId="41" xfId="0" applyFont="1" applyBorder="1" applyAlignment="1">
      <alignment vertical="center" wrapText="1"/>
    </xf>
    <xf numFmtId="0" fontId="25" fillId="0" borderId="42" xfId="0" applyFont="1" applyBorder="1" applyAlignment="1">
      <alignment vertical="center" wrapText="1"/>
    </xf>
    <xf numFmtId="0" fontId="25" fillId="0" borderId="2" xfId="0" applyFont="1" applyBorder="1" applyAlignment="1">
      <alignment horizontal="center" vertical="center" wrapText="1"/>
    </xf>
    <xf numFmtId="0" fontId="25" fillId="0" borderId="43" xfId="0" applyFont="1" applyBorder="1" applyAlignment="1">
      <alignment vertical="center" wrapText="1"/>
    </xf>
    <xf numFmtId="0" fontId="25" fillId="3" borderId="42" xfId="0" applyFont="1" applyFill="1" applyBorder="1" applyAlignment="1">
      <alignment vertical="center" wrapText="1"/>
    </xf>
    <xf numFmtId="0" fontId="25" fillId="3" borderId="43" xfId="0" applyFont="1" applyFill="1" applyBorder="1" applyAlignment="1">
      <alignment vertical="center" wrapText="1"/>
    </xf>
    <xf numFmtId="0" fontId="25" fillId="0" borderId="8" xfId="0" applyFont="1" applyBorder="1" applyAlignment="1">
      <alignment vertical="center" wrapText="1"/>
    </xf>
    <xf numFmtId="0" fontId="25" fillId="3" borderId="8" xfId="0" applyFont="1" applyFill="1" applyBorder="1" applyAlignment="1">
      <alignment vertical="center" wrapText="1"/>
    </xf>
    <xf numFmtId="0" fontId="7" fillId="0" borderId="2" xfId="4" applyNumberFormat="1" applyFont="1" applyBorder="1" applyAlignment="1">
      <alignment vertical="center" wrapText="1"/>
    </xf>
    <xf numFmtId="0" fontId="25" fillId="0" borderId="2" xfId="0" applyFont="1" applyBorder="1" applyAlignment="1">
      <alignment vertical="center" wrapText="1"/>
    </xf>
    <xf numFmtId="49" fontId="25" fillId="3" borderId="8" xfId="0" applyNumberFormat="1" applyFont="1" applyFill="1" applyBorder="1" applyAlignment="1">
      <alignment vertical="center"/>
    </xf>
    <xf numFmtId="49" fontId="25" fillId="0" borderId="2" xfId="0" applyNumberFormat="1" applyFont="1" applyBorder="1" applyAlignment="1">
      <alignment vertical="center" wrapText="1"/>
    </xf>
    <xf numFmtId="49" fontId="25" fillId="0" borderId="8" xfId="0" applyNumberFormat="1" applyFont="1" applyBorder="1" applyAlignment="1">
      <alignment vertical="center"/>
    </xf>
    <xf numFmtId="0" fontId="25" fillId="3" borderId="7" xfId="0" applyFont="1" applyFill="1" applyBorder="1" applyAlignment="1">
      <alignment horizontal="center" vertical="center" wrapText="1"/>
    </xf>
    <xf numFmtId="0" fontId="25" fillId="0" borderId="7" xfId="0" applyFont="1" applyBorder="1" applyAlignment="1">
      <alignment horizontal="center" vertical="center" wrapText="1"/>
    </xf>
    <xf numFmtId="0" fontId="25" fillId="0" borderId="7" xfId="0" applyFont="1" applyBorder="1" applyAlignment="1">
      <alignment vertical="center" wrapText="1"/>
    </xf>
    <xf numFmtId="0" fontId="25" fillId="0" borderId="9" xfId="0" applyFont="1" applyBorder="1" applyAlignment="1">
      <alignment vertical="center" wrapText="1"/>
    </xf>
    <xf numFmtId="0" fontId="25" fillId="0" borderId="9" xfId="0" applyFont="1" applyBorder="1" applyAlignment="1">
      <alignment horizontal="center" vertical="center" wrapText="1"/>
    </xf>
    <xf numFmtId="0" fontId="7" fillId="0" borderId="8" xfId="4" applyNumberFormat="1" applyFont="1" applyBorder="1" applyAlignment="1">
      <alignment vertical="center" wrapText="1"/>
    </xf>
    <xf numFmtId="0" fontId="7" fillId="3" borderId="8" xfId="4" applyNumberFormat="1" applyFont="1" applyFill="1" applyBorder="1" applyAlignment="1">
      <alignment vertical="center" wrapText="1"/>
    </xf>
    <xf numFmtId="0" fontId="25" fillId="0" borderId="2" xfId="0" applyFont="1" applyBorder="1" applyAlignment="1">
      <alignment vertical="center"/>
    </xf>
    <xf numFmtId="0" fontId="25" fillId="0" borderId="10" xfId="0" applyFont="1" applyBorder="1" applyAlignment="1">
      <alignment horizontal="center" vertical="center"/>
    </xf>
    <xf numFmtId="0" fontId="7" fillId="0" borderId="11" xfId="4" applyNumberFormat="1" applyFont="1" applyBorder="1" applyAlignment="1">
      <alignment vertical="center" wrapText="1"/>
    </xf>
    <xf numFmtId="0" fontId="7" fillId="0" borderId="11" xfId="0" applyFont="1" applyBorder="1" applyAlignment="1">
      <alignment horizontal="left" vertical="center" wrapText="1"/>
    </xf>
    <xf numFmtId="0" fontId="25" fillId="0" borderId="11" xfId="0" applyFont="1" applyBorder="1" applyAlignment="1">
      <alignment horizontal="center" vertical="center" wrapText="1"/>
    </xf>
    <xf numFmtId="0" fontId="7" fillId="0" borderId="12" xfId="4" applyNumberFormat="1" applyFont="1" applyBorder="1" applyAlignment="1">
      <alignment vertical="center" wrapText="1"/>
    </xf>
    <xf numFmtId="0" fontId="29" fillId="0" borderId="2" xfId="0" applyFont="1" applyBorder="1" applyAlignment="1">
      <alignment horizontal="left" vertical="center" wrapText="1"/>
    </xf>
    <xf numFmtId="0" fontId="29" fillId="3" borderId="2" xfId="0" applyFont="1" applyFill="1" applyBorder="1" applyAlignment="1">
      <alignment horizontal="left" vertical="center" wrapText="1"/>
    </xf>
    <xf numFmtId="0" fontId="29" fillId="3" borderId="2" xfId="0" applyFont="1" applyFill="1" applyBorder="1" applyAlignment="1">
      <alignment vertical="center" wrapText="1"/>
    </xf>
    <xf numFmtId="0" fontId="29" fillId="0" borderId="2" xfId="0" applyFont="1" applyBorder="1" applyAlignment="1">
      <alignment vertical="center" wrapText="1"/>
    </xf>
    <xf numFmtId="0" fontId="9" fillId="0" borderId="2" xfId="0" applyFont="1" applyBorder="1" applyAlignment="1">
      <alignment horizontal="left" vertical="center" wrapText="1"/>
    </xf>
    <xf numFmtId="0" fontId="9" fillId="3" borderId="2" xfId="0" applyFont="1" applyFill="1" applyBorder="1" applyAlignment="1">
      <alignment horizontal="left" vertical="center" wrapText="1"/>
    </xf>
    <xf numFmtId="0" fontId="30" fillId="0" borderId="2" xfId="0" applyFont="1" applyBorder="1" applyAlignment="1">
      <alignment horizontal="left" vertical="center" wrapText="1"/>
    </xf>
    <xf numFmtId="0" fontId="30" fillId="3" borderId="2" xfId="0" applyFont="1" applyFill="1" applyBorder="1" applyAlignment="1">
      <alignment horizontal="left" vertical="center" wrapText="1"/>
    </xf>
    <xf numFmtId="0" fontId="10" fillId="3" borderId="2" xfId="4" applyNumberFormat="1" applyFont="1" applyFill="1" applyBorder="1" applyAlignment="1">
      <alignment horizontal="left" vertical="center" wrapText="1"/>
    </xf>
    <xf numFmtId="0" fontId="10" fillId="0" borderId="2" xfId="4" applyNumberFormat="1" applyFont="1" applyBorder="1" applyAlignment="1">
      <alignment horizontal="left" vertical="center" wrapText="1"/>
    </xf>
    <xf numFmtId="0" fontId="30" fillId="3" borderId="7" xfId="0" applyFont="1" applyFill="1" applyBorder="1" applyAlignment="1">
      <alignment vertical="center" wrapText="1"/>
    </xf>
    <xf numFmtId="0" fontId="30" fillId="0" borderId="42" xfId="0" applyFont="1" applyBorder="1" applyAlignment="1">
      <alignment vertical="center" wrapText="1"/>
    </xf>
    <xf numFmtId="0" fontId="30" fillId="3" borderId="42" xfId="0" applyFont="1" applyFill="1" applyBorder="1" applyAlignment="1">
      <alignment vertical="center" wrapText="1"/>
    </xf>
    <xf numFmtId="0" fontId="30" fillId="3" borderId="2" xfId="0" applyFont="1" applyFill="1" applyBorder="1" applyAlignment="1">
      <alignment vertical="center" wrapText="1"/>
    </xf>
    <xf numFmtId="0" fontId="30" fillId="0" borderId="2" xfId="0" applyFont="1" applyBorder="1" applyAlignment="1">
      <alignment vertical="center" wrapText="1"/>
    </xf>
    <xf numFmtId="0" fontId="10" fillId="0" borderId="2" xfId="4" applyNumberFormat="1" applyFont="1" applyBorder="1" applyAlignment="1">
      <alignment vertical="center" wrapText="1"/>
    </xf>
    <xf numFmtId="49" fontId="30" fillId="3" borderId="2" xfId="0" applyNumberFormat="1" applyFont="1" applyFill="1" applyBorder="1" applyAlignment="1">
      <alignment vertical="center" wrapText="1"/>
    </xf>
    <xf numFmtId="49" fontId="30" fillId="0" borderId="2" xfId="0" applyNumberFormat="1" applyFont="1" applyBorder="1" applyAlignment="1">
      <alignment vertical="center" wrapText="1"/>
    </xf>
    <xf numFmtId="0" fontId="10" fillId="0" borderId="2" xfId="0" applyFont="1" applyBorder="1" applyAlignment="1">
      <alignment horizontal="left" vertical="center" wrapText="1"/>
    </xf>
    <xf numFmtId="0" fontId="10" fillId="3" borderId="2" xfId="4" applyNumberFormat="1" applyFont="1" applyFill="1" applyBorder="1" applyAlignment="1">
      <alignment vertical="center" wrapText="1"/>
    </xf>
    <xf numFmtId="0" fontId="10" fillId="3" borderId="2" xfId="0" applyFont="1" applyFill="1" applyBorder="1" applyAlignment="1">
      <alignment horizontal="left" vertical="center" wrapText="1"/>
    </xf>
    <xf numFmtId="0" fontId="10" fillId="0" borderId="11" xfId="4" applyNumberFormat="1" applyFont="1" applyBorder="1" applyAlignment="1">
      <alignment vertical="center" wrapText="1"/>
    </xf>
    <xf numFmtId="0" fontId="31" fillId="0" borderId="2" xfId="2" applyFont="1" applyBorder="1" applyAlignment="1" applyProtection="1">
      <alignment horizontal="left" vertical="center" wrapText="1"/>
    </xf>
    <xf numFmtId="0" fontId="31" fillId="3" borderId="2" xfId="2" applyFont="1" applyFill="1" applyBorder="1" applyAlignment="1" applyProtection="1">
      <alignment horizontal="left" vertical="center" wrapText="1"/>
    </xf>
    <xf numFmtId="0" fontId="31" fillId="0" borderId="2" xfId="3" applyFont="1" applyBorder="1" applyAlignment="1">
      <alignment horizontal="left" vertical="center" wrapText="1"/>
    </xf>
    <xf numFmtId="0" fontId="31" fillId="3" borderId="2" xfId="3" applyFont="1" applyFill="1" applyBorder="1" applyAlignment="1">
      <alignment horizontal="left" vertical="center" wrapText="1"/>
    </xf>
    <xf numFmtId="0" fontId="31" fillId="3" borderId="2" xfId="2" applyFont="1" applyFill="1" applyBorder="1" applyAlignment="1" applyProtection="1">
      <alignment horizontal="left" vertical="center"/>
    </xf>
    <xf numFmtId="0" fontId="31" fillId="0" borderId="44" xfId="2" applyFont="1" applyBorder="1" applyAlignment="1" applyProtection="1">
      <alignment horizontal="left" vertical="center" wrapText="1"/>
    </xf>
    <xf numFmtId="0" fontId="31" fillId="3" borderId="7" xfId="2" applyFont="1" applyFill="1" applyBorder="1" applyAlignment="1" applyProtection="1">
      <alignment vertical="center" wrapText="1"/>
    </xf>
    <xf numFmtId="0" fontId="31" fillId="0" borderId="42" xfId="2" applyFont="1" applyBorder="1" applyAlignment="1" applyProtection="1">
      <alignment vertical="center" wrapText="1"/>
    </xf>
    <xf numFmtId="0" fontId="31" fillId="3" borderId="42" xfId="2" applyFont="1" applyFill="1" applyBorder="1" applyAlignment="1" applyProtection="1">
      <alignment vertical="center" wrapText="1"/>
    </xf>
    <xf numFmtId="0" fontId="31" fillId="0" borderId="2" xfId="2" applyFont="1" applyBorder="1" applyAlignment="1" applyProtection="1">
      <alignment vertical="center" wrapText="1"/>
    </xf>
    <xf numFmtId="0" fontId="31" fillId="3" borderId="2" xfId="2" applyFont="1" applyFill="1" applyBorder="1" applyAlignment="1" applyProtection="1">
      <alignment vertical="center" wrapText="1"/>
    </xf>
    <xf numFmtId="0" fontId="31" fillId="0" borderId="2" xfId="3" applyFont="1" applyBorder="1" applyAlignment="1">
      <alignment vertical="center" wrapText="1"/>
    </xf>
    <xf numFmtId="0" fontId="31" fillId="3" borderId="2" xfId="3" applyFont="1" applyFill="1" applyBorder="1" applyAlignment="1">
      <alignment vertical="center" wrapText="1"/>
    </xf>
    <xf numFmtId="49" fontId="32" fillId="3" borderId="2" xfId="0" applyNumberFormat="1" applyFont="1" applyFill="1" applyBorder="1" applyAlignment="1">
      <alignment vertical="center" wrapText="1"/>
    </xf>
    <xf numFmtId="49" fontId="32" fillId="0" borderId="2" xfId="0" applyNumberFormat="1" applyFont="1" applyBorder="1" applyAlignment="1">
      <alignment vertical="center" wrapText="1"/>
    </xf>
    <xf numFmtId="49" fontId="31" fillId="3" borderId="2" xfId="2" applyNumberFormat="1" applyFont="1" applyFill="1" applyBorder="1" applyAlignment="1" applyProtection="1">
      <alignment vertical="center" wrapText="1"/>
    </xf>
    <xf numFmtId="0" fontId="31" fillId="0" borderId="7" xfId="2" applyFont="1" applyBorder="1" applyAlignment="1" applyProtection="1">
      <alignment vertical="center" wrapText="1"/>
    </xf>
    <xf numFmtId="0" fontId="31" fillId="3" borderId="2" xfId="2" applyFont="1" applyFill="1" applyBorder="1" applyAlignment="1" applyProtection="1">
      <alignment vertical="center"/>
    </xf>
    <xf numFmtId="0" fontId="31" fillId="0" borderId="9" xfId="2" applyFont="1" applyBorder="1" applyAlignment="1" applyProtection="1">
      <alignment vertical="center" wrapText="1"/>
    </xf>
    <xf numFmtId="0" fontId="31" fillId="0" borderId="8" xfId="2" applyFont="1" applyBorder="1" applyAlignment="1" applyProtection="1">
      <alignment vertical="center" wrapText="1"/>
    </xf>
    <xf numFmtId="0" fontId="32" fillId="3" borderId="2" xfId="0" applyFont="1" applyFill="1" applyBorder="1" applyAlignment="1">
      <alignment horizontal="left" vertical="center" wrapText="1"/>
    </xf>
    <xf numFmtId="0" fontId="32" fillId="0" borderId="2" xfId="0" applyFont="1" applyBorder="1" applyAlignment="1">
      <alignment horizontal="left" vertical="center" wrapText="1"/>
    </xf>
    <xf numFmtId="0" fontId="30" fillId="3" borderId="2" xfId="3" applyFont="1" applyFill="1" applyBorder="1" applyAlignment="1">
      <alignment vertical="center" wrapText="1"/>
    </xf>
    <xf numFmtId="0" fontId="30" fillId="0" borderId="9" xfId="0" applyFont="1" applyBorder="1" applyAlignment="1">
      <alignment vertical="center" wrapText="1"/>
    </xf>
    <xf numFmtId="0" fontId="31" fillId="0" borderId="11" xfId="2" applyFont="1" applyBorder="1" applyAlignment="1" applyProtection="1">
      <alignment vertical="center" wrapText="1"/>
    </xf>
    <xf numFmtId="0" fontId="7" fillId="3" borderId="2" xfId="0" applyFont="1" applyFill="1" applyBorder="1" applyAlignment="1">
      <alignment horizontal="left" vertical="center"/>
    </xf>
    <xf numFmtId="0" fontId="7" fillId="0" borderId="2" xfId="0" applyFont="1" applyBorder="1" applyAlignment="1">
      <alignment horizontal="left" vertical="center"/>
    </xf>
    <xf numFmtId="0" fontId="9" fillId="3" borderId="2" xfId="0" applyFont="1" applyFill="1" applyBorder="1" applyAlignment="1">
      <alignment horizontal="center" vertical="center"/>
    </xf>
    <xf numFmtId="0" fontId="9" fillId="0" borderId="2" xfId="0" applyFont="1" applyBorder="1" applyAlignment="1">
      <alignment horizontal="center" vertical="center"/>
    </xf>
    <xf numFmtId="0" fontId="29" fillId="0" borderId="11" xfId="0" applyFont="1" applyBorder="1" applyAlignment="1">
      <alignment vertical="center" wrapText="1"/>
    </xf>
    <xf numFmtId="0" fontId="29" fillId="0" borderId="2" xfId="0" applyFont="1" applyBorder="1" applyAlignment="1">
      <alignment horizontal="left" vertical="top" wrapText="1"/>
    </xf>
    <xf numFmtId="0" fontId="29" fillId="3" borderId="2" xfId="0" applyFont="1" applyFill="1" applyBorder="1" applyAlignment="1">
      <alignment horizontal="left" vertical="top" wrapText="1"/>
    </xf>
    <xf numFmtId="0" fontId="29" fillId="3" borderId="2" xfId="0" applyFont="1" applyFill="1" applyBorder="1" applyAlignment="1">
      <alignment vertical="top" wrapText="1"/>
    </xf>
    <xf numFmtId="0" fontId="29" fillId="0" borderId="2" xfId="0" applyFont="1" applyBorder="1" applyAlignment="1">
      <alignment vertical="top" wrapText="1"/>
    </xf>
    <xf numFmtId="49" fontId="29" fillId="3" borderId="2" xfId="0" applyNumberFormat="1" applyFont="1" applyFill="1" applyBorder="1" applyAlignment="1">
      <alignment vertical="top" wrapText="1"/>
    </xf>
    <xf numFmtId="49" fontId="29" fillId="0" borderId="2" xfId="0" applyNumberFormat="1" applyFont="1" applyBorder="1" applyAlignment="1">
      <alignment vertical="top" wrapText="1"/>
    </xf>
    <xf numFmtId="0" fontId="9" fillId="0" borderId="2" xfId="4" applyNumberFormat="1" applyFont="1" applyBorder="1" applyAlignment="1">
      <alignment vertical="top" wrapText="1"/>
    </xf>
    <xf numFmtId="0" fontId="29" fillId="0" borderId="11" xfId="0" applyFont="1" applyBorder="1" applyAlignment="1">
      <alignment horizontal="left" vertical="top" wrapText="1"/>
    </xf>
    <xf numFmtId="0" fontId="23" fillId="0" borderId="2" xfId="0" applyFont="1" applyBorder="1">
      <alignment vertical="center"/>
    </xf>
    <xf numFmtId="0" fontId="0" fillId="0" borderId="2" xfId="0" applyBorder="1">
      <alignment vertical="center"/>
    </xf>
    <xf numFmtId="0" fontId="33" fillId="0" borderId="0" xfId="0" applyFont="1" applyAlignment="1">
      <alignment vertical="center" wrapText="1"/>
    </xf>
    <xf numFmtId="14" fontId="0" fillId="0" borderId="0" xfId="0" applyNumberFormat="1">
      <alignment vertical="center"/>
    </xf>
    <xf numFmtId="0" fontId="34" fillId="5" borderId="0" xfId="0" applyFont="1" applyFill="1" applyAlignment="1">
      <alignment horizontal="center" vertical="center" wrapText="1"/>
    </xf>
    <xf numFmtId="0" fontId="34" fillId="6" borderId="0" xfId="0" applyFont="1" applyFill="1" applyAlignment="1">
      <alignment horizontal="center" vertical="center" wrapText="1"/>
    </xf>
    <xf numFmtId="0" fontId="34" fillId="7" borderId="0" xfId="0" applyFont="1" applyFill="1" applyAlignment="1">
      <alignment horizontal="center" vertical="center" wrapText="1"/>
    </xf>
    <xf numFmtId="0" fontId="34" fillId="8" borderId="0" xfId="0" applyFont="1" applyFill="1" applyAlignment="1">
      <alignment horizontal="center" vertical="center" wrapText="1"/>
    </xf>
    <xf numFmtId="0" fontId="34" fillId="9" borderId="0" xfId="0" applyFont="1" applyFill="1" applyAlignment="1">
      <alignment horizontal="center" vertical="center" wrapText="1"/>
    </xf>
    <xf numFmtId="0" fontId="24" fillId="0" borderId="0" xfId="0" applyFont="1" applyAlignment="1">
      <alignment horizontal="center" vertical="center"/>
    </xf>
    <xf numFmtId="0" fontId="24" fillId="0" borderId="0" xfId="0" applyNumberFormat="1" applyFont="1" applyFill="1" applyAlignment="1">
      <alignment horizontal="center" vertical="center" wrapText="1"/>
    </xf>
    <xf numFmtId="0" fontId="24" fillId="0" borderId="0" xfId="0" applyNumberFormat="1" applyFont="1" applyFill="1" applyBorder="1" applyAlignment="1">
      <alignment horizontal="left" vertical="center" wrapText="1"/>
    </xf>
    <xf numFmtId="0" fontId="35" fillId="0" borderId="0" xfId="0" applyFont="1" applyBorder="1" applyAlignment="1">
      <alignment horizontal="left" vertical="center"/>
    </xf>
    <xf numFmtId="0" fontId="0" fillId="0" borderId="0" xfId="0" applyAlignment="1">
      <alignment vertical="center"/>
    </xf>
    <xf numFmtId="0" fontId="7" fillId="0" borderId="2" xfId="4" applyNumberFormat="1" applyFont="1" applyFill="1" applyBorder="1" applyAlignment="1">
      <alignment vertical="center" wrapText="1"/>
    </xf>
    <xf numFmtId="0" fontId="10" fillId="0" borderId="2" xfId="4" applyNumberFormat="1" applyFont="1" applyFill="1" applyBorder="1" applyAlignment="1">
      <alignment vertical="center" wrapText="1"/>
    </xf>
    <xf numFmtId="0" fontId="7" fillId="0" borderId="8" xfId="4" applyNumberFormat="1" applyFont="1" applyFill="1" applyBorder="1" applyAlignment="1">
      <alignment vertical="center" wrapText="1"/>
    </xf>
    <xf numFmtId="0" fontId="7" fillId="0" borderId="11" xfId="4" applyNumberFormat="1" applyFont="1" applyFill="1" applyBorder="1" applyAlignment="1">
      <alignment vertical="center" wrapText="1"/>
    </xf>
    <xf numFmtId="0" fontId="10" fillId="0" borderId="11" xfId="4" applyNumberFormat="1" applyFont="1" applyFill="1" applyBorder="1" applyAlignment="1">
      <alignment vertical="center" wrapText="1"/>
    </xf>
    <xf numFmtId="0" fontId="7" fillId="0" borderId="12" xfId="4" applyNumberFormat="1" applyFont="1" applyFill="1" applyBorder="1" applyAlignment="1">
      <alignment vertical="center" wrapText="1"/>
    </xf>
    <xf numFmtId="0" fontId="24" fillId="0" borderId="0" xfId="0" applyFont="1" applyAlignment="1">
      <alignment vertical="top" wrapText="1"/>
    </xf>
    <xf numFmtId="0" fontId="36" fillId="11" borderId="20" xfId="0" applyFont="1" applyFill="1" applyBorder="1" applyAlignment="1" applyProtection="1">
      <alignment horizontal="left" vertical="top" wrapText="1"/>
      <protection locked="0"/>
    </xf>
    <xf numFmtId="0" fontId="36" fillId="11" borderId="0" xfId="0" applyFont="1" applyFill="1" applyBorder="1" applyAlignment="1" applyProtection="1">
      <alignment horizontal="left" vertical="top" wrapText="1"/>
      <protection locked="0"/>
    </xf>
    <xf numFmtId="0" fontId="36" fillId="11" borderId="21" xfId="0" applyFont="1" applyFill="1" applyBorder="1" applyAlignment="1" applyProtection="1">
      <alignment horizontal="left" vertical="top" wrapText="1"/>
      <protection locked="0"/>
    </xf>
    <xf numFmtId="0" fontId="36" fillId="11" borderId="6" xfId="0" applyFont="1" applyFill="1" applyBorder="1" applyAlignment="1" applyProtection="1">
      <alignment horizontal="left" vertical="top" wrapText="1"/>
      <protection locked="0"/>
    </xf>
    <xf numFmtId="0" fontId="36" fillId="11" borderId="17" xfId="0" applyFont="1" applyFill="1" applyBorder="1" applyAlignment="1" applyProtection="1">
      <alignment horizontal="left" vertical="top" wrapText="1"/>
      <protection locked="0"/>
    </xf>
    <xf numFmtId="0" fontId="36" fillId="11" borderId="4" xfId="0" applyFont="1" applyFill="1" applyBorder="1" applyAlignment="1" applyProtection="1">
      <alignment horizontal="left" vertical="top" wrapText="1"/>
      <protection locked="0"/>
    </xf>
    <xf numFmtId="0" fontId="40" fillId="0" borderId="48" xfId="0" applyFont="1" applyBorder="1" applyAlignment="1">
      <alignment horizontal="left" vertical="center"/>
    </xf>
    <xf numFmtId="0" fontId="40" fillId="0" borderId="0" xfId="0" applyFont="1" applyBorder="1" applyAlignment="1">
      <alignment horizontal="left" vertical="center"/>
    </xf>
    <xf numFmtId="0" fontId="40" fillId="0" borderId="49" xfId="0" applyFont="1" applyBorder="1" applyAlignment="1">
      <alignment horizontal="left" vertical="center"/>
    </xf>
    <xf numFmtId="0" fontId="36" fillId="11" borderId="12" xfId="0" applyFont="1" applyFill="1" applyBorder="1" applyAlignment="1" applyProtection="1">
      <alignment horizontal="left" vertical="top" wrapText="1"/>
      <protection locked="0"/>
    </xf>
    <xf numFmtId="0" fontId="36" fillId="11" borderId="16" xfId="0" applyFont="1" applyFill="1" applyBorder="1" applyAlignment="1" applyProtection="1">
      <alignment horizontal="left" vertical="top" wrapText="1"/>
      <protection locked="0"/>
    </xf>
    <xf numFmtId="0" fontId="36" fillId="11" borderId="10" xfId="0" applyFont="1" applyFill="1" applyBorder="1" applyAlignment="1" applyProtection="1">
      <alignment horizontal="left" vertical="top" wrapText="1"/>
      <protection locked="0"/>
    </xf>
    <xf numFmtId="0" fontId="36" fillId="11" borderId="0" xfId="0" applyFont="1" applyFill="1" applyBorder="1" applyAlignment="1" applyProtection="1">
      <alignment vertical="top" wrapText="1"/>
      <protection locked="0"/>
    </xf>
    <xf numFmtId="0" fontId="36" fillId="11" borderId="21" xfId="0" applyFont="1" applyFill="1" applyBorder="1" applyAlignment="1" applyProtection="1">
      <alignment vertical="top" wrapText="1"/>
      <protection locked="0"/>
    </xf>
    <xf numFmtId="0" fontId="35" fillId="0" borderId="48" xfId="0" applyFont="1" applyBorder="1" applyAlignment="1">
      <alignment horizontal="left" vertical="center" wrapText="1"/>
    </xf>
    <xf numFmtId="0" fontId="35" fillId="0" borderId="0" xfId="0" applyFont="1" applyBorder="1" applyAlignment="1">
      <alignment horizontal="left" vertical="center" wrapText="1"/>
    </xf>
    <xf numFmtId="0" fontId="35" fillId="0" borderId="49" xfId="0" applyFont="1" applyBorder="1" applyAlignment="1">
      <alignment horizontal="left" vertical="center" wrapText="1"/>
    </xf>
    <xf numFmtId="0" fontId="35" fillId="0" borderId="48" xfId="0" applyFont="1" applyBorder="1" applyAlignment="1">
      <alignment horizontal="left" vertical="center"/>
    </xf>
    <xf numFmtId="0" fontId="35" fillId="0" borderId="0" xfId="0" applyFont="1" applyBorder="1" applyAlignment="1">
      <alignment horizontal="left" vertical="center"/>
    </xf>
    <xf numFmtId="0" fontId="35" fillId="0" borderId="49" xfId="0" applyFont="1" applyBorder="1" applyAlignment="1">
      <alignment horizontal="left" vertical="center"/>
    </xf>
    <xf numFmtId="0" fontId="35" fillId="0" borderId="50" xfId="0" applyFont="1" applyBorder="1" applyAlignment="1">
      <alignment horizontal="left" vertical="center"/>
    </xf>
    <xf numFmtId="0" fontId="35" fillId="0" borderId="51" xfId="0" applyFont="1" applyBorder="1" applyAlignment="1">
      <alignment horizontal="left" vertical="center"/>
    </xf>
    <xf numFmtId="0" fontId="35" fillId="0" borderId="52" xfId="0" applyFont="1" applyBorder="1" applyAlignment="1">
      <alignment horizontal="left" vertical="center"/>
    </xf>
    <xf numFmtId="0" fontId="36" fillId="11" borderId="17" xfId="0" applyFont="1" applyFill="1" applyBorder="1" applyAlignment="1" applyProtection="1">
      <alignment vertical="top" wrapText="1"/>
      <protection locked="0"/>
    </xf>
    <xf numFmtId="0" fontId="36" fillId="11" borderId="4" xfId="0" applyFont="1" applyFill="1" applyBorder="1" applyAlignment="1" applyProtection="1">
      <alignment vertical="top" wrapText="1"/>
      <protection locked="0"/>
    </xf>
    <xf numFmtId="0" fontId="36" fillId="0" borderId="27" xfId="0" applyFont="1" applyBorder="1" applyAlignment="1">
      <alignment horizontal="center" vertical="center"/>
    </xf>
    <xf numFmtId="0" fontId="38" fillId="0" borderId="11" xfId="0" applyFont="1" applyBorder="1" applyAlignment="1">
      <alignment horizontal="center" vertical="center"/>
    </xf>
    <xf numFmtId="0" fontId="36" fillId="11" borderId="28" xfId="0" applyFont="1" applyFill="1" applyBorder="1" applyAlignment="1" applyProtection="1">
      <alignment horizontal="center" vertical="center" wrapText="1"/>
      <protection locked="0"/>
    </xf>
    <xf numFmtId="0" fontId="36" fillId="11" borderId="29" xfId="0" applyFont="1" applyFill="1" applyBorder="1" applyAlignment="1" applyProtection="1">
      <alignment horizontal="center" vertical="center" wrapText="1"/>
      <protection locked="0"/>
    </xf>
    <xf numFmtId="0" fontId="36" fillId="11" borderId="30" xfId="0" applyFont="1" applyFill="1" applyBorder="1" applyAlignment="1" applyProtection="1">
      <alignment horizontal="center" vertical="center" wrapText="1"/>
      <protection locked="0"/>
    </xf>
    <xf numFmtId="0" fontId="36" fillId="11" borderId="20" xfId="0" applyFont="1" applyFill="1" applyBorder="1" applyAlignment="1" applyProtection="1">
      <alignment horizontal="center" vertical="center" wrapText="1"/>
      <protection locked="0"/>
    </xf>
    <xf numFmtId="0" fontId="36" fillId="11" borderId="0" xfId="0" applyFont="1" applyFill="1" applyBorder="1" applyAlignment="1" applyProtection="1">
      <alignment horizontal="center" vertical="center" wrapText="1"/>
      <protection locked="0"/>
    </xf>
    <xf numFmtId="0" fontId="36" fillId="11" borderId="21" xfId="0" applyFont="1" applyFill="1" applyBorder="1" applyAlignment="1" applyProtection="1">
      <alignment horizontal="center" vertical="center" wrapText="1"/>
      <protection locked="0"/>
    </xf>
    <xf numFmtId="0" fontId="36" fillId="11" borderId="2" xfId="0" applyFont="1" applyFill="1" applyBorder="1" applyAlignment="1" applyProtection="1">
      <alignment horizontal="center" vertical="center"/>
      <protection locked="0"/>
    </xf>
    <xf numFmtId="0" fontId="38" fillId="11" borderId="2" xfId="0" applyFont="1" applyFill="1" applyBorder="1" applyAlignment="1" applyProtection="1">
      <alignment horizontal="center" vertical="center"/>
      <protection locked="0"/>
    </xf>
    <xf numFmtId="0" fontId="36" fillId="11" borderId="31" xfId="0" applyFont="1" applyFill="1" applyBorder="1" applyAlignment="1" applyProtection="1">
      <alignment vertical="top" wrapText="1"/>
      <protection locked="0"/>
    </xf>
    <xf numFmtId="0" fontId="36" fillId="11" borderId="32" xfId="0" applyFont="1" applyFill="1" applyBorder="1" applyAlignment="1" applyProtection="1">
      <alignment vertical="top" wrapText="1"/>
      <protection locked="0"/>
    </xf>
    <xf numFmtId="0" fontId="36" fillId="11" borderId="20" xfId="0" applyFont="1" applyFill="1" applyBorder="1" applyAlignment="1" applyProtection="1">
      <alignment vertical="top" wrapText="1"/>
      <protection locked="0"/>
    </xf>
    <xf numFmtId="0" fontId="36" fillId="0" borderId="0" xfId="0" applyFont="1" applyBorder="1" applyAlignment="1" applyProtection="1">
      <alignment vertical="top" wrapText="1"/>
      <protection locked="0"/>
    </xf>
    <xf numFmtId="0" fontId="36" fillId="0" borderId="26" xfId="0" applyFont="1" applyBorder="1" applyAlignment="1" applyProtection="1">
      <alignment vertical="top" wrapText="1"/>
      <protection locked="0"/>
    </xf>
    <xf numFmtId="0" fontId="36" fillId="11" borderId="25" xfId="0" applyFont="1" applyFill="1" applyBorder="1" applyAlignment="1" applyProtection="1">
      <alignment vertical="top" wrapText="1"/>
      <protection locked="0"/>
    </xf>
    <xf numFmtId="0" fontId="36" fillId="11" borderId="26" xfId="0" applyFont="1" applyFill="1" applyBorder="1" applyAlignment="1" applyProtection="1">
      <alignment vertical="top" wrapText="1"/>
      <protection locked="0"/>
    </xf>
    <xf numFmtId="0" fontId="36" fillId="0" borderId="8" xfId="0" applyFont="1" applyBorder="1" applyAlignment="1">
      <alignment horizontal="center" vertical="center"/>
    </xf>
    <xf numFmtId="0" fontId="38" fillId="0" borderId="9" xfId="0" applyFont="1" applyBorder="1" applyAlignment="1">
      <alignment horizontal="center" vertical="center"/>
    </xf>
    <xf numFmtId="0" fontId="38" fillId="0" borderId="33" xfId="0" applyFont="1" applyBorder="1" applyAlignment="1">
      <alignment horizontal="center" vertical="center"/>
    </xf>
    <xf numFmtId="0" fontId="36" fillId="11" borderId="12" xfId="0" applyFont="1" applyFill="1" applyBorder="1" applyAlignment="1" applyProtection="1">
      <alignment vertical="top" wrapText="1"/>
      <protection locked="0"/>
    </xf>
    <xf numFmtId="0" fontId="36" fillId="0" borderId="16" xfId="0" applyFont="1" applyBorder="1" applyAlignment="1" applyProtection="1">
      <alignment vertical="top" wrapText="1"/>
      <protection locked="0"/>
    </xf>
    <xf numFmtId="0" fontId="36" fillId="0" borderId="19" xfId="0" applyFont="1" applyBorder="1" applyAlignment="1" applyProtection="1">
      <alignment vertical="top" wrapText="1"/>
      <protection locked="0"/>
    </xf>
    <xf numFmtId="0" fontId="38" fillId="0" borderId="9" xfId="0" applyFont="1" applyBorder="1" applyAlignment="1">
      <alignment vertical="center"/>
    </xf>
    <xf numFmtId="0" fontId="38" fillId="0" borderId="33" xfId="0" applyFont="1" applyBorder="1" applyAlignment="1">
      <alignment vertical="center"/>
    </xf>
    <xf numFmtId="0" fontId="36" fillId="0" borderId="9" xfId="0" applyFont="1" applyBorder="1" applyAlignment="1">
      <alignment horizontal="center" vertical="center"/>
    </xf>
    <xf numFmtId="0" fontId="38" fillId="0" borderId="7" xfId="0" applyFont="1" applyBorder="1" applyAlignment="1">
      <alignment horizontal="center" vertical="center"/>
    </xf>
    <xf numFmtId="0" fontId="36" fillId="0" borderId="34" xfId="0" applyFont="1" applyBorder="1" applyAlignment="1">
      <alignment horizontal="center" vertical="center"/>
    </xf>
    <xf numFmtId="0" fontId="36" fillId="0" borderId="35" xfId="0" applyFont="1" applyBorder="1" applyAlignment="1">
      <alignment horizontal="center" vertical="center"/>
    </xf>
    <xf numFmtId="0" fontId="36" fillId="0" borderId="36" xfId="0" applyFont="1" applyBorder="1" applyAlignment="1">
      <alignment horizontal="center" vertical="center"/>
    </xf>
    <xf numFmtId="0" fontId="36" fillId="11" borderId="34" xfId="0" applyFont="1" applyFill="1" applyBorder="1" applyAlignment="1" applyProtection="1">
      <alignment horizontal="center" vertical="center" wrapText="1"/>
      <protection locked="0"/>
    </xf>
    <xf numFmtId="0" fontId="36" fillId="11" borderId="35" xfId="0" applyFont="1" applyFill="1" applyBorder="1" applyAlignment="1" applyProtection="1">
      <alignment horizontal="center" vertical="center" wrapText="1"/>
      <protection locked="0"/>
    </xf>
    <xf numFmtId="0" fontId="36" fillId="11" borderId="36" xfId="0" applyFont="1" applyFill="1" applyBorder="1" applyAlignment="1" applyProtection="1">
      <alignment horizontal="center" vertical="center" wrapText="1"/>
      <protection locked="0"/>
    </xf>
    <xf numFmtId="0" fontId="36" fillId="11" borderId="6" xfId="0" applyFont="1" applyFill="1" applyBorder="1" applyAlignment="1" applyProtection="1">
      <alignment vertical="top" wrapText="1"/>
      <protection locked="0"/>
    </xf>
    <xf numFmtId="0" fontId="36" fillId="0" borderId="17" xfId="0" applyFont="1" applyBorder="1" applyAlignment="1" applyProtection="1">
      <alignment vertical="top" wrapText="1"/>
      <protection locked="0"/>
    </xf>
    <xf numFmtId="0" fontId="36" fillId="0" borderId="32" xfId="0" applyFont="1" applyBorder="1" applyAlignment="1" applyProtection="1">
      <alignment vertical="top" wrapText="1"/>
      <protection locked="0"/>
    </xf>
    <xf numFmtId="0" fontId="36" fillId="10" borderId="5" xfId="0" applyFont="1" applyFill="1" applyBorder="1" applyAlignment="1">
      <alignment horizontal="right" vertical="center"/>
    </xf>
    <xf numFmtId="0" fontId="38" fillId="10" borderId="5" xfId="0" applyFont="1" applyFill="1" applyBorder="1" applyAlignment="1">
      <alignment horizontal="right" vertical="center"/>
    </xf>
    <xf numFmtId="0" fontId="36" fillId="11" borderId="11" xfId="0" applyFont="1" applyFill="1" applyBorder="1" applyAlignment="1" applyProtection="1">
      <alignment horizontal="left" vertical="center" wrapText="1"/>
      <protection locked="0"/>
    </xf>
    <xf numFmtId="0" fontId="36" fillId="0" borderId="11" xfId="0" applyFont="1" applyBorder="1" applyAlignment="1">
      <alignment vertical="center"/>
    </xf>
    <xf numFmtId="0" fontId="38" fillId="0" borderId="11" xfId="0" applyFont="1" applyBorder="1" applyAlignment="1">
      <alignment vertical="center"/>
    </xf>
    <xf numFmtId="0" fontId="36" fillId="11" borderId="2" xfId="0" applyFont="1" applyFill="1" applyBorder="1" applyAlignment="1" applyProtection="1">
      <alignment vertical="center"/>
      <protection locked="0"/>
    </xf>
    <xf numFmtId="0" fontId="38" fillId="11" borderId="2" xfId="0" applyFont="1" applyFill="1" applyBorder="1" applyAlignment="1" applyProtection="1">
      <alignment vertical="center"/>
      <protection locked="0"/>
    </xf>
    <xf numFmtId="0" fontId="36" fillId="0" borderId="2" xfId="0" applyFont="1" applyBorder="1" applyAlignment="1">
      <alignment vertical="center"/>
    </xf>
    <xf numFmtId="0" fontId="38" fillId="0" borderId="2" xfId="0" applyFont="1" applyBorder="1" applyAlignment="1">
      <alignment vertical="center"/>
    </xf>
    <xf numFmtId="0" fontId="36" fillId="11" borderId="16" xfId="0" applyFont="1" applyFill="1" applyBorder="1" applyAlignment="1" applyProtection="1">
      <alignment vertical="top" wrapText="1"/>
      <protection locked="0"/>
    </xf>
    <xf numFmtId="0" fontId="36" fillId="11" borderId="10" xfId="0" applyFont="1" applyFill="1" applyBorder="1" applyAlignment="1" applyProtection="1">
      <alignment vertical="top" wrapText="1"/>
      <protection locked="0"/>
    </xf>
    <xf numFmtId="0" fontId="36" fillId="0" borderId="2" xfId="0" applyFont="1" applyBorder="1" applyAlignment="1">
      <alignment horizontal="left" vertical="center"/>
    </xf>
    <xf numFmtId="0" fontId="38" fillId="0" borderId="2" xfId="0" applyFont="1" applyBorder="1" applyAlignment="1">
      <alignment horizontal="left" vertical="center"/>
    </xf>
    <xf numFmtId="0" fontId="36" fillId="11" borderId="18" xfId="0" applyFont="1" applyFill="1" applyBorder="1" applyAlignment="1" applyProtection="1">
      <alignment vertical="top" wrapText="1"/>
      <protection locked="0"/>
    </xf>
    <xf numFmtId="0" fontId="36" fillId="11" borderId="19" xfId="0" applyFont="1" applyFill="1" applyBorder="1" applyAlignment="1" applyProtection="1">
      <alignment vertical="top" wrapText="1"/>
      <protection locked="0"/>
    </xf>
    <xf numFmtId="0" fontId="39" fillId="10" borderId="12" xfId="0" applyFont="1" applyFill="1" applyBorder="1" applyAlignment="1">
      <alignment horizontal="right" vertical="center"/>
    </xf>
    <xf numFmtId="0" fontId="39" fillId="10" borderId="16" xfId="0" applyFont="1" applyFill="1" applyBorder="1" applyAlignment="1">
      <alignment horizontal="right" vertical="center"/>
    </xf>
    <xf numFmtId="0" fontId="39" fillId="10" borderId="10" xfId="0" applyFont="1" applyFill="1" applyBorder="1" applyAlignment="1">
      <alignment horizontal="right" vertical="center"/>
    </xf>
    <xf numFmtId="0" fontId="36" fillId="10" borderId="20" xfId="0" applyFont="1" applyFill="1" applyBorder="1" applyAlignment="1">
      <alignment horizontal="center" vertical="center"/>
    </xf>
    <xf numFmtId="0" fontId="36" fillId="10" borderId="0" xfId="0" applyFont="1" applyFill="1" applyBorder="1" applyAlignment="1">
      <alignment horizontal="center" vertical="center"/>
    </xf>
    <xf numFmtId="0" fontId="36" fillId="10" borderId="21" xfId="0" applyFont="1" applyFill="1" applyBorder="1" applyAlignment="1">
      <alignment horizontal="center" vertical="center"/>
    </xf>
    <xf numFmtId="0" fontId="36" fillId="10" borderId="6" xfId="0" applyFont="1" applyFill="1" applyBorder="1" applyAlignment="1">
      <alignment horizontal="center" vertical="center"/>
    </xf>
    <xf numFmtId="0" fontId="36" fillId="10" borderId="17" xfId="0" applyFont="1" applyFill="1" applyBorder="1" applyAlignment="1">
      <alignment horizontal="center" vertical="center"/>
    </xf>
    <xf numFmtId="0" fontId="36" fillId="10" borderId="4" xfId="0" applyFont="1" applyFill="1" applyBorder="1" applyAlignment="1">
      <alignment horizontal="center" vertical="center"/>
    </xf>
    <xf numFmtId="0" fontId="36" fillId="10" borderId="13" xfId="0" applyFont="1" applyFill="1" applyBorder="1" applyAlignment="1">
      <alignment horizontal="center" vertical="center"/>
    </xf>
    <xf numFmtId="0" fontId="38" fillId="10" borderId="14" xfId="0" applyFont="1" applyFill="1" applyBorder="1" applyAlignment="1">
      <alignment horizontal="center" vertical="center"/>
    </xf>
    <xf numFmtId="0" fontId="36" fillId="11" borderId="2" xfId="0" applyFont="1" applyFill="1" applyBorder="1" applyAlignment="1" applyProtection="1">
      <alignment horizontal="left" vertical="center"/>
      <protection locked="0"/>
    </xf>
    <xf numFmtId="0" fontId="38" fillId="11" borderId="2" xfId="0" applyFont="1" applyFill="1" applyBorder="1" applyAlignment="1" applyProtection="1">
      <alignment horizontal="left" vertical="center"/>
      <protection locked="0"/>
    </xf>
    <xf numFmtId="0" fontId="36" fillId="10" borderId="22" xfId="0" applyFont="1" applyFill="1" applyBorder="1" applyAlignment="1">
      <alignment vertical="center"/>
    </xf>
    <xf numFmtId="0" fontId="38" fillId="10" borderId="23" xfId="0" applyFont="1" applyFill="1" applyBorder="1" applyAlignment="1">
      <alignment vertical="center"/>
    </xf>
    <xf numFmtId="0" fontId="38" fillId="10" borderId="24" xfId="0" applyFont="1" applyFill="1" applyBorder="1" applyAlignment="1">
      <alignment vertical="center"/>
    </xf>
    <xf numFmtId="0" fontId="36" fillId="0" borderId="11" xfId="0" applyFont="1" applyBorder="1" applyAlignment="1">
      <alignment horizontal="center" vertical="center"/>
    </xf>
    <xf numFmtId="0" fontId="36" fillId="11" borderId="11" xfId="0" applyFont="1" applyFill="1" applyBorder="1" applyAlignment="1" applyProtection="1">
      <alignment horizontal="center" vertical="center"/>
      <protection locked="0"/>
    </xf>
    <xf numFmtId="0" fontId="36" fillId="10" borderId="23" xfId="0" applyFont="1" applyFill="1" applyBorder="1" applyAlignment="1">
      <alignment vertical="center"/>
    </xf>
    <xf numFmtId="0" fontId="36" fillId="10" borderId="24" xfId="0" applyFont="1" applyFill="1" applyBorder="1" applyAlignment="1">
      <alignment vertical="center"/>
    </xf>
    <xf numFmtId="0" fontId="36" fillId="10" borderId="11"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15" xfId="0" applyFont="1" applyFill="1" applyBorder="1" applyAlignment="1">
      <alignment horizontal="center" vertical="center"/>
    </xf>
    <xf numFmtId="0" fontId="36" fillId="0" borderId="8" xfId="0" applyFont="1" applyBorder="1" applyAlignment="1">
      <alignment vertical="center"/>
    </xf>
    <xf numFmtId="0" fontId="36" fillId="0" borderId="9" xfId="0" applyFont="1" applyBorder="1" applyAlignment="1">
      <alignment vertical="center"/>
    </xf>
    <xf numFmtId="0" fontId="36" fillId="0" borderId="7" xfId="0" applyFont="1" applyBorder="1" applyAlignment="1">
      <alignment vertical="center"/>
    </xf>
    <xf numFmtId="0" fontId="36" fillId="11" borderId="8" xfId="0" applyFont="1" applyFill="1" applyBorder="1" applyAlignment="1" applyProtection="1">
      <alignment horizontal="center" vertical="center"/>
      <protection locked="0"/>
    </xf>
    <xf numFmtId="0" fontId="36" fillId="11" borderId="9" xfId="0" applyFont="1" applyFill="1" applyBorder="1" applyAlignment="1" applyProtection="1">
      <alignment horizontal="center" vertical="center"/>
      <protection locked="0"/>
    </xf>
    <xf numFmtId="0" fontId="36" fillId="11" borderId="7" xfId="0" applyFont="1" applyFill="1" applyBorder="1" applyAlignment="1" applyProtection="1">
      <alignment horizontal="center" vertical="center"/>
      <protection locked="0"/>
    </xf>
    <xf numFmtId="0" fontId="36" fillId="10" borderId="12" xfId="0" applyFont="1" applyFill="1" applyBorder="1" applyAlignment="1">
      <alignment horizontal="center" vertical="center"/>
    </xf>
    <xf numFmtId="0" fontId="36" fillId="10" borderId="16" xfId="0" applyFont="1" applyFill="1" applyBorder="1" applyAlignment="1">
      <alignment horizontal="center" vertical="center"/>
    </xf>
    <xf numFmtId="0" fontId="36" fillId="10" borderId="10" xfId="0" applyFont="1" applyFill="1" applyBorder="1" applyAlignment="1">
      <alignment horizontal="center" vertical="center"/>
    </xf>
    <xf numFmtId="0" fontId="36" fillId="0" borderId="2" xfId="0" applyFont="1" applyBorder="1" applyAlignment="1">
      <alignment horizontal="center" vertical="center"/>
    </xf>
    <xf numFmtId="14" fontId="36" fillId="11" borderId="2" xfId="0" applyNumberFormat="1" applyFont="1" applyFill="1" applyBorder="1" applyAlignment="1" applyProtection="1">
      <alignment horizontal="center" vertical="center"/>
      <protection locked="0"/>
    </xf>
    <xf numFmtId="0" fontId="36" fillId="10" borderId="5" xfId="0" applyFont="1" applyFill="1" applyBorder="1" applyAlignment="1">
      <alignment horizontal="center" vertical="center"/>
    </xf>
    <xf numFmtId="0" fontId="37" fillId="0" borderId="45" xfId="0" applyFont="1" applyBorder="1" applyAlignment="1">
      <alignment horizontal="center" vertical="center"/>
    </xf>
    <xf numFmtId="0" fontId="37" fillId="0" borderId="46" xfId="0" applyFont="1" applyBorder="1" applyAlignment="1">
      <alignment horizontal="center" vertical="center"/>
    </xf>
    <xf numFmtId="0" fontId="37" fillId="0" borderId="47" xfId="0" applyFont="1" applyBorder="1" applyAlignment="1">
      <alignment horizontal="center" vertical="center"/>
    </xf>
    <xf numFmtId="0" fontId="23" fillId="0" borderId="2" xfId="0" applyFont="1" applyBorder="1" applyAlignment="1">
      <alignment vertical="center"/>
    </xf>
    <xf numFmtId="0" fontId="23" fillId="11" borderId="2" xfId="0" applyFont="1" applyFill="1" applyBorder="1" applyAlignment="1" applyProtection="1">
      <alignment horizontal="left" vertical="top" wrapText="1"/>
      <protection locked="0"/>
    </xf>
    <xf numFmtId="0" fontId="0" fillId="11" borderId="2" xfId="0" applyFill="1" applyBorder="1" applyAlignment="1" applyProtection="1">
      <alignment horizontal="left" vertical="top" wrapText="1"/>
      <protection locked="0"/>
    </xf>
    <xf numFmtId="0" fontId="23" fillId="10" borderId="11" xfId="0" applyFont="1" applyFill="1" applyBorder="1" applyAlignment="1">
      <alignment vertical="center"/>
    </xf>
    <xf numFmtId="0" fontId="23" fillId="10" borderId="12" xfId="0" applyFont="1" applyFill="1" applyBorder="1" applyAlignment="1">
      <alignment vertical="center"/>
    </xf>
    <xf numFmtId="0" fontId="23" fillId="0" borderId="10" xfId="0" applyFont="1" applyBorder="1" applyAlignment="1">
      <alignment vertical="center"/>
    </xf>
    <xf numFmtId="0" fontId="23" fillId="0" borderId="11" xfId="0" applyFont="1" applyBorder="1" applyAlignment="1">
      <alignment vertical="center"/>
    </xf>
    <xf numFmtId="0" fontId="41" fillId="10" borderId="5" xfId="0" applyFont="1" applyFill="1" applyBorder="1" applyAlignment="1">
      <alignment horizontal="left" vertical="center" wrapText="1"/>
    </xf>
    <xf numFmtId="0" fontId="23" fillId="0" borderId="2" xfId="0" applyFont="1" applyBorder="1" applyAlignment="1">
      <alignment horizontal="center" vertical="center" wrapText="1"/>
    </xf>
    <xf numFmtId="0" fontId="23" fillId="0" borderId="11" xfId="0" applyFont="1" applyBorder="1" applyAlignment="1">
      <alignment horizontal="center" vertical="center" wrapText="1"/>
    </xf>
    <xf numFmtId="14" fontId="23" fillId="11" borderId="39" xfId="0" applyNumberFormat="1" applyFont="1" applyFill="1" applyBorder="1" applyAlignment="1" applyProtection="1">
      <alignment horizontal="center" vertical="center" wrapText="1"/>
      <protection locked="0"/>
    </xf>
    <xf numFmtId="176" fontId="23" fillId="0" borderId="2" xfId="0" applyNumberFormat="1" applyFont="1" applyBorder="1" applyAlignment="1">
      <alignment horizontal="center" vertical="center" wrapText="1"/>
    </xf>
    <xf numFmtId="176" fontId="23" fillId="0" borderId="11" xfId="0" applyNumberFormat="1" applyFont="1" applyBorder="1" applyAlignment="1">
      <alignment horizontal="center" vertical="center" wrapText="1"/>
    </xf>
    <xf numFmtId="0" fontId="23" fillId="0" borderId="38" xfId="0" applyFont="1" applyBorder="1" applyAlignment="1">
      <alignment horizontal="center" vertical="center" wrapText="1"/>
    </xf>
    <xf numFmtId="0" fontId="23" fillId="0" borderId="2" xfId="0" applyFont="1" applyBorder="1" applyAlignment="1">
      <alignment horizontal="center" vertical="center"/>
    </xf>
    <xf numFmtId="0" fontId="42" fillId="11" borderId="2" xfId="0" applyFont="1" applyFill="1" applyBorder="1" applyAlignment="1" applyProtection="1">
      <alignment horizontal="center" vertical="center" wrapText="1"/>
      <protection locked="0"/>
    </xf>
    <xf numFmtId="0" fontId="43" fillId="0" borderId="2" xfId="0" applyFont="1" applyBorder="1" applyAlignment="1">
      <alignment vertical="top" wrapText="1"/>
    </xf>
    <xf numFmtId="0" fontId="0" fillId="10" borderId="11" xfId="0" applyFont="1" applyFill="1" applyBorder="1" applyAlignment="1"/>
    <xf numFmtId="0" fontId="23" fillId="10" borderId="11" xfId="0" applyFont="1" applyFill="1" applyBorder="1" applyAlignment="1"/>
    <xf numFmtId="0" fontId="23" fillId="10" borderId="37" xfId="0" applyFont="1" applyFill="1" applyBorder="1" applyAlignment="1"/>
    <xf numFmtId="0" fontId="36" fillId="0" borderId="2" xfId="0" applyFont="1" applyBorder="1" applyAlignment="1">
      <alignment vertical="top" wrapText="1"/>
    </xf>
    <xf numFmtId="0" fontId="0" fillId="10" borderId="37" xfId="0" applyFont="1" applyFill="1" applyBorder="1" applyAlignment="1">
      <alignment vertical="top"/>
    </xf>
    <xf numFmtId="0" fontId="23" fillId="10" borderId="37" xfId="0" applyFont="1" applyFill="1" applyBorder="1" applyAlignment="1">
      <alignment vertical="top"/>
    </xf>
    <xf numFmtId="0" fontId="23" fillId="10" borderId="5" xfId="0" applyFont="1" applyFill="1" applyBorder="1" applyAlignment="1">
      <alignment vertical="top"/>
    </xf>
    <xf numFmtId="0" fontId="0" fillId="10" borderId="11" xfId="0" applyFont="1" applyFill="1" applyBorder="1" applyAlignment="1">
      <alignment horizontal="left"/>
    </xf>
    <xf numFmtId="0" fontId="23" fillId="10" borderId="11" xfId="0" applyFont="1" applyFill="1" applyBorder="1" applyAlignment="1">
      <alignment horizontal="left"/>
    </xf>
    <xf numFmtId="0" fontId="23" fillId="10" borderId="37" xfId="0" applyFont="1" applyFill="1" applyBorder="1" applyAlignment="1">
      <alignment horizontal="left"/>
    </xf>
    <xf numFmtId="0" fontId="0" fillId="10" borderId="37" xfId="0" applyFont="1" applyFill="1" applyBorder="1" applyAlignment="1">
      <alignment horizontal="left" vertical="top"/>
    </xf>
    <xf numFmtId="0" fontId="23" fillId="10" borderId="37" xfId="0" applyFont="1" applyFill="1" applyBorder="1" applyAlignment="1">
      <alignment horizontal="left" vertical="top"/>
    </xf>
    <xf numFmtId="0" fontId="23" fillId="10" borderId="5" xfId="0" applyFont="1" applyFill="1" applyBorder="1" applyAlignment="1">
      <alignment horizontal="left" vertical="top"/>
    </xf>
    <xf numFmtId="0" fontId="0" fillId="10" borderId="12" xfId="0" applyFont="1" applyFill="1" applyBorder="1" applyAlignment="1"/>
    <xf numFmtId="0" fontId="23" fillId="10" borderId="16" xfId="0" applyFont="1" applyFill="1" applyBorder="1" applyAlignment="1"/>
    <xf numFmtId="0" fontId="23" fillId="10" borderId="10" xfId="0" applyFont="1" applyFill="1" applyBorder="1" applyAlignment="1"/>
    <xf numFmtId="0" fontId="23" fillId="10" borderId="20" xfId="0" applyFont="1" applyFill="1" applyBorder="1" applyAlignment="1"/>
    <xf numFmtId="0" fontId="23" fillId="10" borderId="0" xfId="0" applyFont="1" applyFill="1" applyBorder="1" applyAlignment="1"/>
    <xf numFmtId="0" fontId="23" fillId="10" borderId="21" xfId="0" applyFont="1" applyFill="1" applyBorder="1" applyAlignment="1"/>
    <xf numFmtId="0" fontId="23" fillId="0" borderId="2" xfId="0" applyFont="1" applyBorder="1" applyAlignment="1">
      <alignment horizontal="left" vertical="center"/>
    </xf>
  </cellXfs>
  <cellStyles count="5">
    <cellStyle name="チェック セル" xfId="1" builtinId="23"/>
    <cellStyle name="ハイパーリンク" xfId="2" builtinId="8"/>
    <cellStyle name="ハイパーリンク 2" xfId="3"/>
    <cellStyle name="標準" xfId="0" builtinId="0"/>
    <cellStyle name="標準 2" xfId="4"/>
  </cellStyles>
  <dxfs count="18">
    <dxf>
      <font>
        <b val="0"/>
        <i val="0"/>
        <strike val="0"/>
        <condense val="0"/>
        <extend val="0"/>
        <outline val="0"/>
        <shadow val="0"/>
        <u val="none"/>
        <vertAlign val="baseline"/>
        <sz val="11"/>
        <color auto="1"/>
        <name val="Microsoft New Tai Lue"/>
        <scheme val="none"/>
      </font>
      <numFmt numFmtId="0" formatCode="Genera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auto="1"/>
        <name val="Microsoft New Tai Lue"/>
        <scheme val="none"/>
      </font>
      <numFmt numFmtId="0" formatCode="Genera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Microsoft New Tai Lue"/>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icrosoft New Tai Lue"/>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icrosoft New Tai Lue"/>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Microsoft New Tai Lue"/>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6"/>
        <color theme="10"/>
        <name val="Microsoft New Tai Lue"/>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6"/>
        <color auto="1"/>
        <name val="Microsoft New Tai Lue"/>
        <scheme val="none"/>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Microsoft New Tai Lue"/>
        <scheme val="none"/>
      </font>
      <numFmt numFmtId="0" formatCode="Genera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Microsoft New Tai Lue"/>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0"/>
        <name val="Microsoft Tai Le"/>
        <scheme val="none"/>
      </font>
      <fill>
        <patternFill patternType="solid">
          <fgColor indexed="64"/>
          <bgColor theme="0"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opic" displayName="topic" ref="A2:J108" totalsRowShown="0" headerRowDxfId="12" headerRowBorderDxfId="11" tableBorderDxfId="10" headerRowCellStyle="チェック セル">
  <autoFilter ref="A2:J108"/>
  <tableColumns count="10">
    <tableColumn id="1" name="No." dataDxfId="9"/>
    <tableColumn id="2" name="Research area" dataDxfId="8" dataCellStyle="標準 2"/>
    <tableColumn id="3" name="Title of the research" dataDxfId="7" dataCellStyle="標準 2"/>
    <tableColumn id="4" name="Website" dataDxfId="6" dataCellStyle="ハイパーリンク"/>
    <tableColumn id="5" name="Name of supervisor" dataDxfId="5"/>
    <tableColumn id="6" name="Title of the supervisor" dataDxfId="4"/>
    <tableColumn id="7" name="Requirements for applicants: Master's / Ph.D. Student" dataDxfId="3"/>
    <tableColumn id="8" name="Total number of acceptance per supervisor" dataDxfId="2"/>
    <tableColumn id="9" name="Duration : 2-6months (less than 180days)" dataDxfId="1" dataCellStyle="標準 2"/>
    <tableColumn id="10" name="Comments" dataDxfId="0" dataCellStyle="標準 2"/>
  </tableColumns>
  <tableStyleInfo name="TableStyleMedium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tabSelected="1" zoomScaleNormal="100" workbookViewId="0">
      <selection activeCell="J5" sqref="J5:AG5"/>
    </sheetView>
  </sheetViews>
  <sheetFormatPr defaultColWidth="9" defaultRowHeight="12.6" x14ac:dyDescent="0.45"/>
  <cols>
    <col min="1" max="33" width="2.3984375" style="1" customWidth="1"/>
    <col min="34" max="16384" width="9" style="1"/>
  </cols>
  <sheetData>
    <row r="1" spans="1:40" ht="9.9" customHeight="1" x14ac:dyDescent="0.45">
      <c r="A1" s="230" t="s">
        <v>0</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2"/>
    </row>
    <row r="2" spans="1:40" ht="15" customHeight="1" x14ac:dyDescent="0.45">
      <c r="A2" s="233" t="s">
        <v>514</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5"/>
    </row>
    <row r="3" spans="1:40" ht="9.9" customHeight="1" x14ac:dyDescent="0.45">
      <c r="A3" s="236"/>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8"/>
    </row>
    <row r="4" spans="1:40" ht="17.100000000000001" customHeight="1" x14ac:dyDescent="0.45">
      <c r="A4" s="226" t="s">
        <v>544</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I4"/>
      <c r="AJ4"/>
      <c r="AK4"/>
      <c r="AL4"/>
      <c r="AM4"/>
      <c r="AN4"/>
    </row>
    <row r="5" spans="1:40" ht="18.75" customHeight="1" x14ac:dyDescent="0.45">
      <c r="A5" s="246" t="s">
        <v>2</v>
      </c>
      <c r="B5" s="246"/>
      <c r="C5" s="246"/>
      <c r="D5" s="246"/>
      <c r="E5" s="246"/>
      <c r="F5" s="246"/>
      <c r="G5" s="246"/>
      <c r="H5" s="246"/>
      <c r="I5" s="246"/>
      <c r="J5" s="247" t="s">
        <v>427</v>
      </c>
      <c r="K5" s="247"/>
      <c r="L5" s="247"/>
      <c r="M5" s="247"/>
      <c r="N5" s="247"/>
      <c r="O5" s="247"/>
      <c r="P5" s="247"/>
      <c r="Q5" s="247"/>
      <c r="R5" s="247"/>
      <c r="S5" s="247"/>
      <c r="T5" s="247"/>
      <c r="U5" s="247"/>
      <c r="V5" s="247"/>
      <c r="W5" s="247"/>
      <c r="X5" s="247"/>
      <c r="Y5" s="247"/>
      <c r="Z5" s="247"/>
      <c r="AA5" s="247"/>
      <c r="AB5" s="247"/>
      <c r="AC5" s="247"/>
      <c r="AD5" s="247"/>
      <c r="AE5" s="247"/>
      <c r="AF5" s="247"/>
      <c r="AG5" s="247"/>
      <c r="AH5" s="1" t="s">
        <v>416</v>
      </c>
      <c r="AI5"/>
      <c r="AJ5"/>
      <c r="AK5"/>
      <c r="AL5"/>
      <c r="AM5"/>
      <c r="AN5"/>
    </row>
    <row r="6" spans="1:40" ht="18.75" customHeight="1" x14ac:dyDescent="0.45">
      <c r="A6" s="179" t="s">
        <v>3</v>
      </c>
      <c r="B6" s="179"/>
      <c r="C6" s="179"/>
      <c r="D6" s="179"/>
      <c r="E6" s="179"/>
      <c r="F6" s="179"/>
      <c r="G6" s="179"/>
      <c r="H6" s="179"/>
      <c r="I6" s="179"/>
      <c r="J6" s="181" t="s">
        <v>421</v>
      </c>
      <c r="K6" s="182"/>
      <c r="L6" s="182"/>
      <c r="M6" s="182"/>
      <c r="N6" s="182"/>
      <c r="O6" s="182"/>
      <c r="P6" s="182"/>
      <c r="Q6" s="182"/>
      <c r="R6" s="182"/>
      <c r="S6" s="182"/>
      <c r="T6" s="182"/>
      <c r="U6" s="182"/>
      <c r="V6" s="182"/>
      <c r="W6" s="182"/>
      <c r="X6" s="182"/>
      <c r="Y6" s="182"/>
      <c r="Z6" s="182"/>
      <c r="AA6" s="182"/>
      <c r="AB6" s="182"/>
      <c r="AC6" s="182"/>
      <c r="AD6" s="182"/>
      <c r="AE6" s="182"/>
      <c r="AF6" s="182"/>
      <c r="AG6" s="183"/>
      <c r="AH6" s="1" t="s">
        <v>417</v>
      </c>
      <c r="AI6"/>
      <c r="AJ6"/>
      <c r="AK6"/>
      <c r="AL6"/>
      <c r="AM6"/>
      <c r="AN6"/>
    </row>
    <row r="7" spans="1:40" ht="18.75" customHeight="1" x14ac:dyDescent="0.45">
      <c r="A7" s="180"/>
      <c r="B7" s="180"/>
      <c r="C7" s="180"/>
      <c r="D7" s="180"/>
      <c r="E7" s="180"/>
      <c r="F7" s="180"/>
      <c r="G7" s="180"/>
      <c r="H7" s="180"/>
      <c r="I7" s="180"/>
      <c r="J7" s="184"/>
      <c r="K7" s="185"/>
      <c r="L7" s="185"/>
      <c r="M7" s="185"/>
      <c r="N7" s="185"/>
      <c r="O7" s="185"/>
      <c r="P7" s="185"/>
      <c r="Q7" s="185"/>
      <c r="R7" s="185"/>
      <c r="S7" s="185"/>
      <c r="T7" s="185"/>
      <c r="U7" s="185"/>
      <c r="V7" s="185"/>
      <c r="W7" s="185"/>
      <c r="X7" s="185"/>
      <c r="Y7" s="185"/>
      <c r="Z7" s="185"/>
      <c r="AA7" s="185"/>
      <c r="AB7" s="185"/>
      <c r="AC7" s="185"/>
      <c r="AD7" s="185"/>
      <c r="AE7" s="185"/>
      <c r="AF7" s="185"/>
      <c r="AG7" s="186"/>
      <c r="AI7"/>
      <c r="AJ7"/>
      <c r="AK7"/>
      <c r="AL7"/>
      <c r="AM7"/>
      <c r="AN7"/>
    </row>
    <row r="8" spans="1:40" ht="18.75" customHeight="1" x14ac:dyDescent="0.45">
      <c r="A8" s="206" t="s">
        <v>418</v>
      </c>
      <c r="B8" s="207"/>
      <c r="C8" s="207"/>
      <c r="D8" s="207"/>
      <c r="E8" s="207"/>
      <c r="F8" s="207"/>
      <c r="G8" s="207"/>
      <c r="H8" s="207"/>
      <c r="I8" s="208"/>
      <c r="J8" s="209"/>
      <c r="K8" s="210"/>
      <c r="L8" s="210"/>
      <c r="M8" s="210"/>
      <c r="N8" s="210"/>
      <c r="O8" s="210"/>
      <c r="P8" s="210"/>
      <c r="Q8" s="210"/>
      <c r="R8" s="210"/>
      <c r="S8" s="210"/>
      <c r="T8" s="210"/>
      <c r="U8" s="210"/>
      <c r="V8" s="210"/>
      <c r="W8" s="210"/>
      <c r="X8" s="210"/>
      <c r="Y8" s="210"/>
      <c r="Z8" s="210"/>
      <c r="AA8" s="210"/>
      <c r="AB8" s="210"/>
      <c r="AC8" s="210"/>
      <c r="AD8" s="210"/>
      <c r="AE8" s="210"/>
      <c r="AF8" s="210"/>
      <c r="AG8" s="211"/>
      <c r="AH8" s="1" t="s">
        <v>419</v>
      </c>
      <c r="AI8"/>
      <c r="AJ8"/>
      <c r="AK8"/>
      <c r="AL8"/>
      <c r="AM8"/>
      <c r="AN8"/>
    </row>
    <row r="9" spans="1:40" ht="17.100000000000001" customHeight="1" x14ac:dyDescent="0.45">
      <c r="A9" s="222" t="s">
        <v>4</v>
      </c>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I9"/>
      <c r="AJ9"/>
      <c r="AK9"/>
      <c r="AL9"/>
      <c r="AM9"/>
      <c r="AN9"/>
    </row>
    <row r="10" spans="1:40" ht="17.100000000000001" customHeight="1" x14ac:dyDescent="0.45">
      <c r="A10" s="243" t="s">
        <v>5</v>
      </c>
      <c r="B10" s="248"/>
      <c r="C10" s="248"/>
      <c r="D10" s="248"/>
      <c r="E10" s="248"/>
      <c r="F10" s="248"/>
      <c r="G10" s="248"/>
      <c r="H10" s="248"/>
      <c r="I10" s="248"/>
      <c r="J10" s="248"/>
      <c r="K10" s="248"/>
      <c r="L10" s="248"/>
      <c r="M10" s="248"/>
      <c r="N10" s="248"/>
      <c r="O10" s="248"/>
      <c r="P10" s="248"/>
      <c r="Q10" s="248"/>
      <c r="R10" s="248"/>
      <c r="S10" s="248"/>
      <c r="T10" s="249"/>
      <c r="U10" s="250" t="s">
        <v>6</v>
      </c>
      <c r="V10" s="250"/>
      <c r="W10" s="250"/>
      <c r="X10" s="250"/>
      <c r="Y10" s="250"/>
      <c r="Z10" s="250"/>
      <c r="AA10" s="250"/>
      <c r="AB10" s="250"/>
      <c r="AC10" s="250" t="s">
        <v>7</v>
      </c>
      <c r="AD10" s="250"/>
      <c r="AE10" s="250"/>
      <c r="AF10" s="250"/>
      <c r="AG10" s="250"/>
      <c r="AI10"/>
      <c r="AJ10"/>
      <c r="AK10"/>
      <c r="AL10"/>
      <c r="AM10"/>
      <c r="AN10"/>
    </row>
    <row r="11" spans="1:40" ht="17.100000000000001" customHeight="1" thickBot="1" x14ac:dyDescent="0.5">
      <c r="A11" s="239" t="s">
        <v>8</v>
      </c>
      <c r="B11" s="251"/>
      <c r="C11" s="251"/>
      <c r="D11" s="251"/>
      <c r="E11" s="251"/>
      <c r="F11" s="251"/>
      <c r="G11" s="251"/>
      <c r="H11" s="251" t="s">
        <v>425</v>
      </c>
      <c r="I11" s="251"/>
      <c r="J11" s="251"/>
      <c r="K11" s="251"/>
      <c r="L11" s="251"/>
      <c r="M11" s="251"/>
      <c r="N11" s="251"/>
      <c r="O11" s="251"/>
      <c r="P11" s="251"/>
      <c r="Q11" s="251"/>
      <c r="R11" s="251"/>
      <c r="S11" s="251"/>
      <c r="T11" s="252"/>
      <c r="U11" s="264" t="s">
        <v>10</v>
      </c>
      <c r="V11" s="264"/>
      <c r="W11" s="264"/>
      <c r="X11" s="264"/>
      <c r="Y11" s="264"/>
      <c r="Z11" s="264"/>
      <c r="AA11" s="264"/>
      <c r="AB11" s="264"/>
      <c r="AC11" s="264" t="s">
        <v>11</v>
      </c>
      <c r="AD11" s="264"/>
      <c r="AE11" s="264"/>
      <c r="AF11" s="264"/>
      <c r="AG11" s="264"/>
      <c r="AI11"/>
      <c r="AJ11"/>
      <c r="AK11"/>
      <c r="AL11"/>
      <c r="AM11"/>
      <c r="AN11"/>
    </row>
    <row r="12" spans="1:40" ht="18.75" customHeight="1" x14ac:dyDescent="0.45">
      <c r="A12" s="187"/>
      <c r="B12" s="187"/>
      <c r="C12" s="187"/>
      <c r="D12" s="187"/>
      <c r="E12" s="187"/>
      <c r="F12" s="187"/>
      <c r="G12" s="187"/>
      <c r="H12" s="256"/>
      <c r="I12" s="257"/>
      <c r="J12" s="257"/>
      <c r="K12" s="257"/>
      <c r="L12" s="257"/>
      <c r="M12" s="257"/>
      <c r="N12" s="257"/>
      <c r="O12" s="257"/>
      <c r="P12" s="257"/>
      <c r="Q12" s="257"/>
      <c r="R12" s="257"/>
      <c r="S12" s="257"/>
      <c r="T12" s="258"/>
      <c r="U12" s="263"/>
      <c r="V12" s="263"/>
      <c r="W12" s="263"/>
      <c r="X12" s="263"/>
      <c r="Y12" s="263"/>
      <c r="Z12" s="263"/>
      <c r="AA12" s="263"/>
      <c r="AB12" s="263"/>
      <c r="AC12" s="187" t="s">
        <v>429</v>
      </c>
      <c r="AD12" s="187"/>
      <c r="AE12" s="187"/>
      <c r="AF12" s="187"/>
      <c r="AG12" s="187"/>
      <c r="AI12" s="265" t="s">
        <v>428</v>
      </c>
      <c r="AJ12" s="266"/>
      <c r="AK12" s="266"/>
      <c r="AL12" s="266"/>
      <c r="AM12" s="266"/>
      <c r="AN12" s="267"/>
    </row>
    <row r="13" spans="1:40" ht="17.100000000000001" customHeight="1" x14ac:dyDescent="0.45">
      <c r="A13" s="262" t="s">
        <v>543</v>
      </c>
      <c r="B13" s="262"/>
      <c r="C13" s="262"/>
      <c r="D13" s="262"/>
      <c r="E13" s="262"/>
      <c r="F13" s="262"/>
      <c r="G13" s="262"/>
      <c r="H13" s="262"/>
      <c r="I13" s="262"/>
      <c r="J13" s="262"/>
      <c r="K13" s="262"/>
      <c r="L13" s="262"/>
      <c r="M13" s="262"/>
      <c r="N13" s="262"/>
      <c r="O13" s="262" t="s">
        <v>12</v>
      </c>
      <c r="P13" s="262"/>
      <c r="Q13" s="262"/>
      <c r="R13" s="262"/>
      <c r="S13" s="262"/>
      <c r="T13" s="262"/>
      <c r="U13" s="262"/>
      <c r="V13" s="262"/>
      <c r="W13" s="262"/>
      <c r="X13" s="262"/>
      <c r="Y13" s="262"/>
      <c r="Z13" s="262"/>
      <c r="AA13" s="262"/>
      <c r="AB13" s="262"/>
      <c r="AC13" s="262"/>
      <c r="AD13" s="262"/>
      <c r="AE13" s="262"/>
      <c r="AF13" s="262"/>
      <c r="AG13" s="262"/>
      <c r="AI13" s="160" t="s">
        <v>412</v>
      </c>
      <c r="AJ13" s="161"/>
      <c r="AK13" s="161"/>
      <c r="AL13" s="161"/>
      <c r="AM13" s="161"/>
      <c r="AN13" s="162"/>
    </row>
    <row r="14" spans="1:40" ht="18.75" customHeight="1" x14ac:dyDescent="0.45">
      <c r="A14" s="187" t="s">
        <v>424</v>
      </c>
      <c r="B14" s="188"/>
      <c r="C14" s="188"/>
      <c r="D14" s="188"/>
      <c r="E14" s="188"/>
      <c r="F14" s="188"/>
      <c r="G14" s="188"/>
      <c r="H14" s="188"/>
      <c r="I14" s="188"/>
      <c r="J14" s="188"/>
      <c r="K14" s="188"/>
      <c r="L14" s="188"/>
      <c r="M14" s="188"/>
      <c r="N14" s="188"/>
      <c r="O14" s="187" t="s">
        <v>423</v>
      </c>
      <c r="P14" s="188"/>
      <c r="Q14" s="188"/>
      <c r="R14" s="188"/>
      <c r="S14" s="188"/>
      <c r="T14" s="188"/>
      <c r="U14" s="188"/>
      <c r="V14" s="188"/>
      <c r="W14" s="188"/>
      <c r="X14" s="188"/>
      <c r="Y14" s="188"/>
      <c r="Z14" s="188"/>
      <c r="AA14" s="188"/>
      <c r="AB14" s="188"/>
      <c r="AC14" s="188"/>
      <c r="AD14" s="188"/>
      <c r="AE14" s="188"/>
      <c r="AF14" s="188"/>
      <c r="AG14" s="188"/>
      <c r="AI14" s="168" t="s">
        <v>420</v>
      </c>
      <c r="AJ14" s="169"/>
      <c r="AK14" s="169"/>
      <c r="AL14" s="169"/>
      <c r="AM14" s="169"/>
      <c r="AN14" s="170"/>
    </row>
    <row r="15" spans="1:40" ht="18.75" customHeight="1" x14ac:dyDescent="0.45">
      <c r="A15" s="222" t="s">
        <v>13</v>
      </c>
      <c r="B15" s="223"/>
      <c r="C15" s="223"/>
      <c r="D15" s="223"/>
      <c r="E15" s="223"/>
      <c r="F15" s="223"/>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I15" s="168"/>
      <c r="AJ15" s="169"/>
      <c r="AK15" s="169"/>
      <c r="AL15" s="169"/>
      <c r="AM15" s="169"/>
      <c r="AN15" s="170"/>
    </row>
    <row r="16" spans="1:40" ht="17.100000000000001" customHeight="1" x14ac:dyDescent="0.45">
      <c r="A16" s="222" t="s">
        <v>14</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I16" s="171" t="s">
        <v>415</v>
      </c>
      <c r="AJ16" s="172"/>
      <c r="AK16" s="172"/>
      <c r="AL16" s="172"/>
      <c r="AM16" s="172"/>
      <c r="AN16" s="173"/>
    </row>
    <row r="17" spans="1:40" ht="17.100000000000001" customHeight="1" thickBot="1" x14ac:dyDescent="0.5">
      <c r="A17" s="243" t="s">
        <v>5</v>
      </c>
      <c r="B17" s="244"/>
      <c r="C17" s="244"/>
      <c r="D17" s="244"/>
      <c r="E17" s="244"/>
      <c r="F17" s="244"/>
      <c r="G17" s="244"/>
      <c r="H17" s="244"/>
      <c r="I17" s="244"/>
      <c r="J17" s="244"/>
      <c r="K17" s="244"/>
      <c r="L17" s="244"/>
      <c r="M17" s="244"/>
      <c r="N17" s="244"/>
      <c r="O17" s="244"/>
      <c r="P17" s="244"/>
      <c r="Q17" s="244"/>
      <c r="R17" s="244"/>
      <c r="S17" s="244"/>
      <c r="T17" s="245"/>
      <c r="U17" s="259" t="s">
        <v>15</v>
      </c>
      <c r="V17" s="260"/>
      <c r="W17" s="260"/>
      <c r="X17" s="260"/>
      <c r="Y17" s="260"/>
      <c r="Z17" s="260"/>
      <c r="AA17" s="260"/>
      <c r="AB17" s="260"/>
      <c r="AC17" s="260"/>
      <c r="AD17" s="260"/>
      <c r="AE17" s="260"/>
      <c r="AF17" s="260"/>
      <c r="AG17" s="261"/>
      <c r="AI17" s="174" t="s">
        <v>414</v>
      </c>
      <c r="AJ17" s="175"/>
      <c r="AK17" s="175"/>
      <c r="AL17" s="175"/>
      <c r="AM17" s="175"/>
      <c r="AN17" s="176"/>
    </row>
    <row r="18" spans="1:40" ht="17.100000000000001" customHeight="1" x14ac:dyDescent="0.45">
      <c r="A18" s="239" t="s">
        <v>8</v>
      </c>
      <c r="B18" s="240"/>
      <c r="C18" s="240"/>
      <c r="D18" s="240"/>
      <c r="E18" s="240"/>
      <c r="F18" s="240"/>
      <c r="G18" s="240"/>
      <c r="H18" s="251" t="s">
        <v>425</v>
      </c>
      <c r="I18" s="251"/>
      <c r="J18" s="251"/>
      <c r="K18" s="251"/>
      <c r="L18" s="251"/>
      <c r="M18" s="251"/>
      <c r="N18" s="251"/>
      <c r="O18" s="251"/>
      <c r="P18" s="251"/>
      <c r="Q18" s="251"/>
      <c r="R18" s="251"/>
      <c r="S18" s="251"/>
      <c r="T18" s="252"/>
      <c r="U18" s="236"/>
      <c r="V18" s="237"/>
      <c r="W18" s="237"/>
      <c r="X18" s="237"/>
      <c r="Y18" s="237"/>
      <c r="Z18" s="237"/>
      <c r="AA18" s="237"/>
      <c r="AB18" s="237"/>
      <c r="AC18" s="237"/>
      <c r="AD18" s="237"/>
      <c r="AE18" s="237"/>
      <c r="AF18" s="237"/>
      <c r="AG18" s="238"/>
      <c r="AI18" s="145"/>
      <c r="AJ18" s="145"/>
      <c r="AK18" s="145"/>
      <c r="AL18" s="145"/>
      <c r="AM18" s="145"/>
      <c r="AN18" s="145"/>
    </row>
    <row r="19" spans="1:40" ht="18.75" customHeight="1" x14ac:dyDescent="0.45">
      <c r="A19" s="220"/>
      <c r="B19" s="221"/>
      <c r="C19" s="221"/>
      <c r="D19" s="221"/>
      <c r="E19" s="221"/>
      <c r="F19" s="221"/>
      <c r="G19" s="221"/>
      <c r="H19" s="256"/>
      <c r="I19" s="257"/>
      <c r="J19" s="257"/>
      <c r="K19" s="257"/>
      <c r="L19" s="257"/>
      <c r="M19" s="257"/>
      <c r="N19" s="257"/>
      <c r="O19" s="257"/>
      <c r="P19" s="257"/>
      <c r="Q19" s="257"/>
      <c r="R19" s="257"/>
      <c r="S19" s="257"/>
      <c r="T19" s="258"/>
      <c r="U19" s="220"/>
      <c r="V19" s="221"/>
      <c r="W19" s="221"/>
      <c r="X19" s="221"/>
      <c r="Y19" s="221"/>
      <c r="Z19" s="221"/>
      <c r="AA19" s="221"/>
      <c r="AB19" s="221"/>
      <c r="AC19" s="221"/>
      <c r="AD19" s="221"/>
      <c r="AE19" s="221"/>
      <c r="AF19" s="221"/>
      <c r="AG19" s="221"/>
    </row>
    <row r="20" spans="1:40" ht="17.100000000000001" customHeight="1" x14ac:dyDescent="0.45">
      <c r="A20" s="222" t="s">
        <v>16</v>
      </c>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row>
    <row r="21" spans="1:40" ht="18.75" customHeight="1" x14ac:dyDescent="0.45">
      <c r="A21" s="220"/>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row>
    <row r="22" spans="1:40" ht="18.75" customHeight="1" x14ac:dyDescent="0.45">
      <c r="A22" s="222" t="s">
        <v>13</v>
      </c>
      <c r="B22" s="223"/>
      <c r="C22" s="223"/>
      <c r="D22" s="223"/>
      <c r="E22" s="223"/>
      <c r="F22" s="223"/>
      <c r="G22" s="220"/>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row>
    <row r="23" spans="1:40" ht="17.100000000000001" customHeight="1" x14ac:dyDescent="0.45">
      <c r="A23" s="253" t="s">
        <v>17</v>
      </c>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5"/>
    </row>
    <row r="24" spans="1:40" ht="17.100000000000001" customHeight="1" x14ac:dyDescent="0.45">
      <c r="A24" s="222" t="s">
        <v>18</v>
      </c>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row>
    <row r="25" spans="1:40" ht="17.100000000000001" customHeight="1" x14ac:dyDescent="0.45">
      <c r="A25" s="196" t="s">
        <v>19</v>
      </c>
      <c r="B25" s="197"/>
      <c r="C25" s="197"/>
      <c r="D25" s="197"/>
      <c r="E25" s="198"/>
      <c r="F25" s="196" t="s">
        <v>20</v>
      </c>
      <c r="G25" s="202"/>
      <c r="H25" s="202"/>
      <c r="I25" s="202"/>
      <c r="J25" s="202"/>
      <c r="K25" s="202"/>
      <c r="L25" s="202"/>
      <c r="M25" s="202"/>
      <c r="N25" s="202"/>
      <c r="O25" s="202"/>
      <c r="P25" s="202"/>
      <c r="Q25" s="202"/>
      <c r="R25" s="202"/>
      <c r="S25" s="203"/>
      <c r="T25" s="204" t="s">
        <v>21</v>
      </c>
      <c r="U25" s="197"/>
      <c r="V25" s="197"/>
      <c r="W25" s="197"/>
      <c r="X25" s="197"/>
      <c r="Y25" s="197"/>
      <c r="Z25" s="197"/>
      <c r="AA25" s="197"/>
      <c r="AB25" s="197"/>
      <c r="AC25" s="197"/>
      <c r="AD25" s="197"/>
      <c r="AE25" s="197"/>
      <c r="AF25" s="197"/>
      <c r="AG25" s="205"/>
    </row>
    <row r="26" spans="1:40" ht="18.75" customHeight="1" x14ac:dyDescent="0.45">
      <c r="A26" s="199"/>
      <c r="B26" s="200"/>
      <c r="C26" s="200"/>
      <c r="D26" s="200"/>
      <c r="E26" s="201"/>
      <c r="F26" s="228"/>
      <c r="G26" s="224"/>
      <c r="H26" s="224"/>
      <c r="I26" s="224"/>
      <c r="J26" s="224"/>
      <c r="K26" s="224"/>
      <c r="L26" s="224"/>
      <c r="M26" s="224"/>
      <c r="N26" s="224"/>
      <c r="O26" s="224"/>
      <c r="P26" s="224"/>
      <c r="Q26" s="224"/>
      <c r="R26" s="224"/>
      <c r="S26" s="229"/>
      <c r="T26" s="224"/>
      <c r="U26" s="224"/>
      <c r="V26" s="224"/>
      <c r="W26" s="224"/>
      <c r="X26" s="224"/>
      <c r="Y26" s="224"/>
      <c r="Z26" s="224"/>
      <c r="AA26" s="224"/>
      <c r="AB26" s="224"/>
      <c r="AC26" s="224"/>
      <c r="AD26" s="224"/>
      <c r="AE26" s="224"/>
      <c r="AF26" s="224"/>
      <c r="AG26" s="225"/>
    </row>
    <row r="27" spans="1:40" ht="18.75" customHeight="1" x14ac:dyDescent="0.45">
      <c r="A27" s="191"/>
      <c r="B27" s="192"/>
      <c r="C27" s="192"/>
      <c r="D27" s="192"/>
      <c r="E27" s="193"/>
      <c r="F27" s="194"/>
      <c r="G27" s="166"/>
      <c r="H27" s="166"/>
      <c r="I27" s="166"/>
      <c r="J27" s="166"/>
      <c r="K27" s="166"/>
      <c r="L27" s="166"/>
      <c r="M27" s="166"/>
      <c r="N27" s="166"/>
      <c r="O27" s="166"/>
      <c r="P27" s="166"/>
      <c r="Q27" s="166"/>
      <c r="R27" s="166"/>
      <c r="S27" s="195"/>
      <c r="T27" s="166"/>
      <c r="U27" s="166"/>
      <c r="V27" s="166"/>
      <c r="W27" s="166"/>
      <c r="X27" s="166"/>
      <c r="Y27" s="166"/>
      <c r="Z27" s="166"/>
      <c r="AA27" s="166"/>
      <c r="AB27" s="166"/>
      <c r="AC27" s="166"/>
      <c r="AD27" s="166"/>
      <c r="AE27" s="166"/>
      <c r="AF27" s="166"/>
      <c r="AG27" s="167"/>
    </row>
    <row r="28" spans="1:40" ht="18.75" customHeight="1" x14ac:dyDescent="0.45">
      <c r="A28" s="191"/>
      <c r="B28" s="192"/>
      <c r="C28" s="192"/>
      <c r="D28" s="192"/>
      <c r="E28" s="193"/>
      <c r="F28" s="194"/>
      <c r="G28" s="166"/>
      <c r="H28" s="166"/>
      <c r="I28" s="166"/>
      <c r="J28" s="166"/>
      <c r="K28" s="166"/>
      <c r="L28" s="166"/>
      <c r="M28" s="166"/>
      <c r="N28" s="166"/>
      <c r="O28" s="166"/>
      <c r="P28" s="166"/>
      <c r="Q28" s="166"/>
      <c r="R28" s="166"/>
      <c r="S28" s="195"/>
      <c r="T28" s="166"/>
      <c r="U28" s="166"/>
      <c r="V28" s="166"/>
      <c r="W28" s="166"/>
      <c r="X28" s="166"/>
      <c r="Y28" s="166"/>
      <c r="Z28" s="166"/>
      <c r="AA28" s="166"/>
      <c r="AB28" s="166"/>
      <c r="AC28" s="166"/>
      <c r="AD28" s="166"/>
      <c r="AE28" s="166"/>
      <c r="AF28" s="166"/>
      <c r="AG28" s="167"/>
    </row>
    <row r="29" spans="1:40" ht="18.75" customHeight="1" x14ac:dyDescent="0.45">
      <c r="A29" s="191"/>
      <c r="B29" s="192"/>
      <c r="C29" s="192"/>
      <c r="D29" s="192"/>
      <c r="E29" s="193"/>
      <c r="F29" s="194"/>
      <c r="G29" s="166"/>
      <c r="H29" s="166"/>
      <c r="I29" s="166"/>
      <c r="J29" s="166"/>
      <c r="K29" s="166"/>
      <c r="L29" s="166"/>
      <c r="M29" s="166"/>
      <c r="N29" s="166"/>
      <c r="O29" s="166"/>
      <c r="P29" s="166"/>
      <c r="Q29" s="166"/>
      <c r="R29" s="166"/>
      <c r="S29" s="195"/>
      <c r="T29" s="166"/>
      <c r="U29" s="166"/>
      <c r="V29" s="166"/>
      <c r="W29" s="166"/>
      <c r="X29" s="166"/>
      <c r="Y29" s="166"/>
      <c r="Z29" s="166"/>
      <c r="AA29" s="166"/>
      <c r="AB29" s="166"/>
      <c r="AC29" s="166"/>
      <c r="AD29" s="166"/>
      <c r="AE29" s="166"/>
      <c r="AF29" s="166"/>
      <c r="AG29" s="167"/>
    </row>
    <row r="30" spans="1:40" ht="18.75" customHeight="1" x14ac:dyDescent="0.45">
      <c r="A30" s="212"/>
      <c r="B30" s="213"/>
      <c r="C30" s="213"/>
      <c r="D30" s="213"/>
      <c r="E30" s="214"/>
      <c r="F30" s="189"/>
      <c r="G30" s="177"/>
      <c r="H30" s="177"/>
      <c r="I30" s="177"/>
      <c r="J30" s="177"/>
      <c r="K30" s="177"/>
      <c r="L30" s="177"/>
      <c r="M30" s="177"/>
      <c r="N30" s="177"/>
      <c r="O30" s="177"/>
      <c r="P30" s="177"/>
      <c r="Q30" s="177"/>
      <c r="R30" s="177"/>
      <c r="S30" s="190"/>
      <c r="T30" s="177"/>
      <c r="U30" s="177"/>
      <c r="V30" s="177"/>
      <c r="W30" s="177"/>
      <c r="X30" s="177"/>
      <c r="Y30" s="177"/>
      <c r="Z30" s="177"/>
      <c r="AA30" s="177"/>
      <c r="AB30" s="177"/>
      <c r="AC30" s="177"/>
      <c r="AD30" s="177"/>
      <c r="AE30" s="177"/>
      <c r="AF30" s="177"/>
      <c r="AG30" s="178"/>
    </row>
    <row r="31" spans="1:40" ht="17.100000000000001" customHeight="1" x14ac:dyDescent="0.45">
      <c r="A31" s="226" t="s">
        <v>22</v>
      </c>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row>
    <row r="32" spans="1:40" ht="18.75" customHeight="1" x14ac:dyDescent="0.45">
      <c r="A32" s="163"/>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5"/>
    </row>
    <row r="33" spans="1:33" ht="18.75" customHeight="1" x14ac:dyDescent="0.45">
      <c r="A33" s="154"/>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6"/>
    </row>
    <row r="34" spans="1:33" ht="18.75" customHeight="1" x14ac:dyDescent="0.45">
      <c r="A34" s="154"/>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6"/>
    </row>
    <row r="35" spans="1:33" ht="18.75" customHeight="1" x14ac:dyDescent="0.45">
      <c r="A35" s="154"/>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6"/>
    </row>
    <row r="36" spans="1:33" ht="18.75" customHeight="1" x14ac:dyDescent="0.45">
      <c r="A36" s="154"/>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6"/>
    </row>
    <row r="37" spans="1:33" ht="17.100000000000001" customHeight="1" x14ac:dyDescent="0.45">
      <c r="A37" s="218" t="s">
        <v>23</v>
      </c>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row>
    <row r="38" spans="1:33" ht="17.100000000000001" customHeight="1" x14ac:dyDescent="0.45">
      <c r="A38" s="215" t="s">
        <v>413</v>
      </c>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row>
    <row r="39" spans="1:33" ht="18.75" customHeight="1" x14ac:dyDescent="0.45">
      <c r="A39" s="217"/>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row>
    <row r="40" spans="1:33" ht="18.75" customHeight="1" x14ac:dyDescent="0.45">
      <c r="A40" s="154"/>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6"/>
    </row>
    <row r="41" spans="1:33" ht="18.75" customHeight="1" x14ac:dyDescent="0.45">
      <c r="A41" s="154"/>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6"/>
    </row>
    <row r="42" spans="1:33" ht="18.75" customHeight="1" x14ac:dyDescent="0.45">
      <c r="A42" s="157"/>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9"/>
    </row>
    <row r="43" spans="1:33" ht="15" customHeight="1" x14ac:dyDescent="0.45">
      <c r="A43"/>
      <c r="B43"/>
      <c r="C43"/>
      <c r="D43"/>
      <c r="E43"/>
      <c r="F43"/>
      <c r="G43"/>
      <c r="H43"/>
      <c r="I43"/>
      <c r="J43"/>
      <c r="K43"/>
      <c r="L43"/>
      <c r="M43"/>
      <c r="N43"/>
      <c r="O43"/>
      <c r="P43"/>
      <c r="Q43"/>
      <c r="R43"/>
      <c r="S43"/>
      <c r="T43"/>
      <c r="U43"/>
      <c r="V43"/>
      <c r="W43"/>
      <c r="X43"/>
      <c r="Y43"/>
      <c r="Z43"/>
      <c r="AA43"/>
      <c r="AB43"/>
      <c r="AC43"/>
      <c r="AD43"/>
      <c r="AE43"/>
      <c r="AF43"/>
      <c r="AG43"/>
    </row>
    <row r="44" spans="1:33" ht="15" customHeight="1" x14ac:dyDescent="0.45">
      <c r="A44"/>
      <c r="B44"/>
      <c r="C44"/>
      <c r="D44"/>
      <c r="E44"/>
      <c r="F44"/>
      <c r="G44"/>
      <c r="H44"/>
      <c r="I44"/>
      <c r="J44"/>
      <c r="K44"/>
      <c r="L44"/>
      <c r="M44"/>
      <c r="N44"/>
      <c r="O44"/>
      <c r="P44"/>
      <c r="Q44"/>
      <c r="R44"/>
      <c r="S44"/>
      <c r="T44"/>
      <c r="U44"/>
      <c r="V44"/>
      <c r="W44"/>
      <c r="X44"/>
      <c r="Y44"/>
      <c r="Z44"/>
      <c r="AA44"/>
      <c r="AB44"/>
      <c r="AC44"/>
      <c r="AD44"/>
      <c r="AE44"/>
      <c r="AF44"/>
      <c r="AG44"/>
    </row>
    <row r="45" spans="1:33" ht="15" customHeight="1" x14ac:dyDescent="0.45">
      <c r="A45"/>
      <c r="B45"/>
      <c r="C45"/>
      <c r="D45"/>
      <c r="E45"/>
      <c r="F45"/>
      <c r="G45"/>
      <c r="H45"/>
      <c r="I45"/>
      <c r="J45"/>
      <c r="K45"/>
      <c r="L45"/>
      <c r="M45"/>
      <c r="N45"/>
      <c r="O45"/>
      <c r="P45"/>
      <c r="Q45"/>
      <c r="R45"/>
      <c r="S45"/>
      <c r="T45"/>
      <c r="U45"/>
      <c r="V45"/>
      <c r="W45"/>
      <c r="X45"/>
      <c r="Y45"/>
      <c r="Z45"/>
      <c r="AA45"/>
      <c r="AB45"/>
      <c r="AC45"/>
      <c r="AD45"/>
      <c r="AE45"/>
      <c r="AF45"/>
      <c r="AG45"/>
    </row>
  </sheetData>
  <sheetProtection password="E076" sheet="1" objects="1" scenarios="1" formatRows="0"/>
  <mergeCells count="77">
    <mergeCell ref="A11:G11"/>
    <mergeCell ref="H11:T11"/>
    <mergeCell ref="U11:AB11"/>
    <mergeCell ref="AC11:AG11"/>
    <mergeCell ref="AI12:AN12"/>
    <mergeCell ref="O13:AG13"/>
    <mergeCell ref="A12:G12"/>
    <mergeCell ref="U12:AB12"/>
    <mergeCell ref="H12:T12"/>
    <mergeCell ref="A13:N13"/>
    <mergeCell ref="H18:T18"/>
    <mergeCell ref="A20:AG20"/>
    <mergeCell ref="A19:G19"/>
    <mergeCell ref="A23:AG23"/>
    <mergeCell ref="H19:T19"/>
    <mergeCell ref="U19:AG19"/>
    <mergeCell ref="U17:AG18"/>
    <mergeCell ref="A1:AG1"/>
    <mergeCell ref="A2:AG2"/>
    <mergeCell ref="A3:AG3"/>
    <mergeCell ref="A4:AG4"/>
    <mergeCell ref="A18:G18"/>
    <mergeCell ref="A15:F15"/>
    <mergeCell ref="G15:AG15"/>
    <mergeCell ref="A16:AG16"/>
    <mergeCell ref="A17:T17"/>
    <mergeCell ref="AC12:AG12"/>
    <mergeCell ref="A5:I5"/>
    <mergeCell ref="J5:AG5"/>
    <mergeCell ref="A9:AG9"/>
    <mergeCell ref="A10:T10"/>
    <mergeCell ref="AC10:AG10"/>
    <mergeCell ref="U10:AB10"/>
    <mergeCell ref="A38:AG38"/>
    <mergeCell ref="A39:AG39"/>
    <mergeCell ref="A37:AG37"/>
    <mergeCell ref="A21:AG21"/>
    <mergeCell ref="A22:F22"/>
    <mergeCell ref="G22:AG22"/>
    <mergeCell ref="T26:AG26"/>
    <mergeCell ref="F28:S28"/>
    <mergeCell ref="F27:S27"/>
    <mergeCell ref="A31:AG31"/>
    <mergeCell ref="F26:S26"/>
    <mergeCell ref="A24:AG24"/>
    <mergeCell ref="A6:I7"/>
    <mergeCell ref="J6:AG7"/>
    <mergeCell ref="A14:N14"/>
    <mergeCell ref="O14:AG14"/>
    <mergeCell ref="F30:S30"/>
    <mergeCell ref="A29:E29"/>
    <mergeCell ref="F29:S29"/>
    <mergeCell ref="A25:E25"/>
    <mergeCell ref="A26:E26"/>
    <mergeCell ref="A27:E27"/>
    <mergeCell ref="A28:E28"/>
    <mergeCell ref="F25:S25"/>
    <mergeCell ref="T25:AG25"/>
    <mergeCell ref="A8:I8"/>
    <mergeCell ref="J8:AG8"/>
    <mergeCell ref="A30:E30"/>
    <mergeCell ref="A41:AG41"/>
    <mergeCell ref="A42:AG42"/>
    <mergeCell ref="AI13:AN13"/>
    <mergeCell ref="A32:AG32"/>
    <mergeCell ref="A33:AG33"/>
    <mergeCell ref="A34:AG34"/>
    <mergeCell ref="A35:AG35"/>
    <mergeCell ref="A36:AG36"/>
    <mergeCell ref="T27:AG27"/>
    <mergeCell ref="AI14:AN15"/>
    <mergeCell ref="AI16:AN16"/>
    <mergeCell ref="AI17:AN17"/>
    <mergeCell ref="A40:AG40"/>
    <mergeCell ref="T28:AG28"/>
    <mergeCell ref="T29:AG29"/>
    <mergeCell ref="T30:AG30"/>
  </mergeCells>
  <phoneticPr fontId="1"/>
  <dataValidations count="5">
    <dataValidation type="list" allowBlank="1" showInputMessage="1" showErrorMessage="1" sqref="O14:AG14">
      <formula1>nation</formula1>
    </dataValidation>
    <dataValidation type="list" allowBlank="1" showInputMessage="1" showErrorMessage="1" sqref="J5:AG5">
      <formula1>country</formula1>
    </dataValidation>
    <dataValidation type="list" allowBlank="1" showInputMessage="1" showErrorMessage="1" sqref="J6:AG7">
      <formula1>INDIRECT(SUBSTITUTE($J$5," ","_"))</formula1>
    </dataValidation>
    <dataValidation type="list" allowBlank="1" showInputMessage="1" showErrorMessage="1" sqref="AC12:AG12">
      <formula1>gender</formula1>
    </dataValidation>
    <dataValidation type="list" allowBlank="1" showInputMessage="1" showErrorMessage="1" sqref="A14:N14">
      <formula1>status</formula1>
    </dataValidation>
  </dataValidations>
  <pageMargins left="0.7" right="0.7" top="0.75" bottom="0.75" header="0.3" footer="0.3"/>
  <pageSetup paperSize="9" scale="98" orientation="portrait" r:id="rId1"/>
  <rowBreaks count="1" manualBreakCount="1">
    <brk id="42"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zoomScaleNormal="100" workbookViewId="0">
      <selection activeCell="D3" sqref="D3:E6"/>
    </sheetView>
  </sheetViews>
  <sheetFormatPr defaultColWidth="9" defaultRowHeight="12.6" x14ac:dyDescent="0.45"/>
  <cols>
    <col min="1" max="33" width="2.3984375" style="1" customWidth="1"/>
    <col min="34" max="36" width="9" style="1"/>
    <col min="37" max="38" width="9" style="1" hidden="1" customWidth="1"/>
    <col min="39" max="39" width="57.3984375" style="1" hidden="1" customWidth="1"/>
    <col min="40" max="16384" width="9" style="1"/>
  </cols>
  <sheetData>
    <row r="1" spans="1:41" ht="14.1" customHeight="1" x14ac:dyDescent="0.45">
      <c r="A1" s="304" t="s">
        <v>305</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M1" s="1" t="s">
        <v>373</v>
      </c>
    </row>
    <row r="2" spans="1:41" ht="12.9" customHeight="1" x14ac:dyDescent="0.45">
      <c r="A2" s="282" t="s">
        <v>306</v>
      </c>
      <c r="B2" s="282"/>
      <c r="C2" s="282"/>
      <c r="D2" s="282" t="s">
        <v>307</v>
      </c>
      <c r="E2" s="282"/>
      <c r="F2" s="282" t="s">
        <v>314</v>
      </c>
      <c r="G2" s="282"/>
      <c r="H2" s="282"/>
      <c r="I2" s="282"/>
      <c r="J2" s="282"/>
      <c r="K2" s="282"/>
      <c r="L2" s="282"/>
      <c r="M2" s="282"/>
      <c r="N2" s="282"/>
      <c r="O2" s="282"/>
      <c r="P2" s="282"/>
      <c r="Q2" s="282"/>
      <c r="R2" s="282"/>
      <c r="S2" s="282"/>
      <c r="T2" s="282"/>
      <c r="U2" s="282"/>
      <c r="V2" s="282"/>
      <c r="W2" s="282"/>
      <c r="X2" s="282" t="s">
        <v>308</v>
      </c>
      <c r="Y2" s="282"/>
      <c r="Z2" s="282"/>
      <c r="AA2" s="282"/>
      <c r="AB2" s="282"/>
      <c r="AC2" s="282"/>
      <c r="AD2" s="282"/>
      <c r="AE2" s="282"/>
      <c r="AF2" s="282"/>
      <c r="AG2" s="282"/>
    </row>
    <row r="3" spans="1:41" ht="21" customHeight="1" x14ac:dyDescent="0.45">
      <c r="A3" s="282">
        <v>1</v>
      </c>
      <c r="B3" s="282"/>
      <c r="C3" s="282"/>
      <c r="D3" s="283"/>
      <c r="E3" s="283"/>
      <c r="F3" s="284" t="str">
        <f>IF($D$3="","",IF(ISERROR(VLOOKUP($D$3, Topic!$A$3:$J$108, 2,0)&amp;""),$AM$1, VLOOKUP($D$3, Topic!$A$3:$J$108, 2,0)))</f>
        <v/>
      </c>
      <c r="G3" s="284"/>
      <c r="H3" s="284"/>
      <c r="I3" s="284"/>
      <c r="J3" s="284"/>
      <c r="K3" s="284"/>
      <c r="L3" s="284"/>
      <c r="M3" s="284"/>
      <c r="N3" s="284"/>
      <c r="O3" s="284"/>
      <c r="P3" s="284"/>
      <c r="Q3" s="284"/>
      <c r="R3" s="284"/>
      <c r="S3" s="284"/>
      <c r="T3" s="284"/>
      <c r="U3" s="284"/>
      <c r="V3" s="284"/>
      <c r="W3" s="284"/>
      <c r="X3" s="298" t="str">
        <f>IF($D$3="","",IF(ISERROR(VLOOKUP($D$3,Topic!$A$3:$J$108,6,0)&amp;""),"",VLOOKUP($D$3,Topic!$A$3:$J$108,6,0)))</f>
        <v/>
      </c>
      <c r="Y3" s="299"/>
      <c r="Z3" s="299"/>
      <c r="AA3" s="299"/>
      <c r="AB3" s="299"/>
      <c r="AC3" s="299"/>
      <c r="AD3" s="299"/>
      <c r="AE3" s="299"/>
      <c r="AF3" s="299"/>
      <c r="AG3" s="300"/>
    </row>
    <row r="4" spans="1:41" ht="24" customHeight="1" x14ac:dyDescent="0.45">
      <c r="A4" s="282"/>
      <c r="B4" s="282"/>
      <c r="C4" s="282"/>
      <c r="D4" s="283"/>
      <c r="E4" s="283"/>
      <c r="F4" s="288" t="str">
        <f>IF($D$3="","",IF(ISERROR(VLOOKUP($D$3,Topic!$A$3:$J$108,3,0)&amp;""),$AM$1,VLOOKUP($D$3,Topic!$A$3:$J$108,3,0)))</f>
        <v/>
      </c>
      <c r="G4" s="288"/>
      <c r="H4" s="288"/>
      <c r="I4" s="288"/>
      <c r="J4" s="288"/>
      <c r="K4" s="288"/>
      <c r="L4" s="288"/>
      <c r="M4" s="288"/>
      <c r="N4" s="288"/>
      <c r="O4" s="288"/>
      <c r="P4" s="288"/>
      <c r="Q4" s="288"/>
      <c r="R4" s="288"/>
      <c r="S4" s="288"/>
      <c r="T4" s="288"/>
      <c r="U4" s="288"/>
      <c r="V4" s="288"/>
      <c r="W4" s="288"/>
      <c r="X4" s="301"/>
      <c r="Y4" s="302"/>
      <c r="Z4" s="302"/>
      <c r="AA4" s="302"/>
      <c r="AB4" s="302"/>
      <c r="AC4" s="302"/>
      <c r="AD4" s="302"/>
      <c r="AE4" s="302"/>
      <c r="AF4" s="302"/>
      <c r="AG4" s="303"/>
    </row>
    <row r="5" spans="1:41" ht="24" customHeight="1" x14ac:dyDescent="0.45">
      <c r="A5" s="282"/>
      <c r="B5" s="282"/>
      <c r="C5" s="282"/>
      <c r="D5" s="283"/>
      <c r="E5" s="283"/>
      <c r="F5" s="288"/>
      <c r="G5" s="288"/>
      <c r="H5" s="288"/>
      <c r="I5" s="288"/>
      <c r="J5" s="288"/>
      <c r="K5" s="288"/>
      <c r="L5" s="288"/>
      <c r="M5" s="288"/>
      <c r="N5" s="288"/>
      <c r="O5" s="288"/>
      <c r="P5" s="288"/>
      <c r="Q5" s="288"/>
      <c r="R5" s="288"/>
      <c r="S5" s="288"/>
      <c r="T5" s="288"/>
      <c r="U5" s="288"/>
      <c r="V5" s="288"/>
      <c r="W5" s="288"/>
      <c r="X5" s="289" t="str">
        <f>IF($D$3="","",IF(ISERROR(VLOOKUP($D$3,Topic!$A$3:$J$108,5,0)&amp;""),"",VLOOKUP($D$3,Topic!$A$3:$J$108,5,0)))</f>
        <v/>
      </c>
      <c r="Y5" s="290"/>
      <c r="Z5" s="290"/>
      <c r="AA5" s="290"/>
      <c r="AB5" s="290"/>
      <c r="AC5" s="290"/>
      <c r="AD5" s="290"/>
      <c r="AE5" s="290"/>
      <c r="AF5" s="290"/>
      <c r="AG5" s="290"/>
      <c r="AJ5"/>
      <c r="AK5"/>
      <c r="AL5"/>
      <c r="AM5"/>
      <c r="AN5"/>
      <c r="AO5"/>
    </row>
    <row r="6" spans="1:41" ht="24" customHeight="1" x14ac:dyDescent="0.45">
      <c r="A6" s="282"/>
      <c r="B6" s="282"/>
      <c r="C6" s="282"/>
      <c r="D6" s="283"/>
      <c r="E6" s="283"/>
      <c r="F6" s="288"/>
      <c r="G6" s="288"/>
      <c r="H6" s="288"/>
      <c r="I6" s="288"/>
      <c r="J6" s="288"/>
      <c r="K6" s="288"/>
      <c r="L6" s="288"/>
      <c r="M6" s="288"/>
      <c r="N6" s="288"/>
      <c r="O6" s="288"/>
      <c r="P6" s="288"/>
      <c r="Q6" s="288"/>
      <c r="R6" s="288"/>
      <c r="S6" s="288"/>
      <c r="T6" s="288"/>
      <c r="U6" s="288"/>
      <c r="V6" s="288"/>
      <c r="W6" s="288"/>
      <c r="X6" s="291"/>
      <c r="Y6" s="291"/>
      <c r="Z6" s="291"/>
      <c r="AA6" s="291"/>
      <c r="AB6" s="291"/>
      <c r="AC6" s="291"/>
      <c r="AD6" s="291"/>
      <c r="AE6" s="291"/>
      <c r="AF6" s="291"/>
      <c r="AG6" s="291"/>
      <c r="AJ6"/>
      <c r="AK6"/>
      <c r="AL6"/>
      <c r="AM6"/>
      <c r="AN6"/>
      <c r="AO6"/>
    </row>
    <row r="7" spans="1:41" ht="21" customHeight="1" x14ac:dyDescent="0.45">
      <c r="A7" s="282">
        <v>2</v>
      </c>
      <c r="B7" s="282"/>
      <c r="C7" s="282"/>
      <c r="D7" s="283"/>
      <c r="E7" s="283"/>
      <c r="F7" s="284" t="str">
        <f>IF(Topic2="","",IF(ISERROR(VLOOKUP(Topic2,topic[],2,0)&amp;""),$AM$1,VLOOKUP(Topic2,topic[],2,0)))</f>
        <v/>
      </c>
      <c r="G7" s="284"/>
      <c r="H7" s="284"/>
      <c r="I7" s="284"/>
      <c r="J7" s="284"/>
      <c r="K7" s="284"/>
      <c r="L7" s="284"/>
      <c r="M7" s="284"/>
      <c r="N7" s="284"/>
      <c r="O7" s="284"/>
      <c r="P7" s="284"/>
      <c r="Q7" s="284"/>
      <c r="R7" s="284"/>
      <c r="S7" s="284"/>
      <c r="T7" s="284"/>
      <c r="U7" s="284"/>
      <c r="V7" s="284"/>
      <c r="W7" s="284"/>
      <c r="X7" s="292" t="str">
        <f>IF($D$7="","",IF(ISERROR(VLOOKUP($D$7,Topic!$A$3:$J$108,6,0)&amp;""),"",VLOOKUP($D$7,Topic!$A$3:$J$108,6,0)))</f>
        <v/>
      </c>
      <c r="Y7" s="293"/>
      <c r="Z7" s="293"/>
      <c r="AA7" s="293"/>
      <c r="AB7" s="293"/>
      <c r="AC7" s="293"/>
      <c r="AD7" s="293"/>
      <c r="AE7" s="293"/>
      <c r="AF7" s="293"/>
      <c r="AG7" s="293"/>
      <c r="AJ7"/>
      <c r="AK7"/>
      <c r="AL7"/>
      <c r="AM7"/>
      <c r="AN7"/>
      <c r="AO7"/>
    </row>
    <row r="8" spans="1:41" ht="24" customHeight="1" x14ac:dyDescent="0.45">
      <c r="A8" s="282"/>
      <c r="B8" s="282"/>
      <c r="C8" s="282"/>
      <c r="D8" s="283"/>
      <c r="E8" s="283"/>
      <c r="F8" s="288" t="str">
        <f>IF($D$7="","",IF(ISERROR(VLOOKUP($D$7,Topic!$A$3:$J$108,3,0)&amp;""),$AM$1,VLOOKUP($D$7,Topic!$A$3:$J$108,3,0)))</f>
        <v/>
      </c>
      <c r="G8" s="288"/>
      <c r="H8" s="288"/>
      <c r="I8" s="288"/>
      <c r="J8" s="288"/>
      <c r="K8" s="288"/>
      <c r="L8" s="288"/>
      <c r="M8" s="288"/>
      <c r="N8" s="288"/>
      <c r="O8" s="288"/>
      <c r="P8" s="288"/>
      <c r="Q8" s="288"/>
      <c r="R8" s="288"/>
      <c r="S8" s="288"/>
      <c r="T8" s="288"/>
      <c r="U8" s="288"/>
      <c r="V8" s="288"/>
      <c r="W8" s="288"/>
      <c r="X8" s="294"/>
      <c r="Y8" s="294"/>
      <c r="Z8" s="294"/>
      <c r="AA8" s="294"/>
      <c r="AB8" s="294"/>
      <c r="AC8" s="294"/>
      <c r="AD8" s="294"/>
      <c r="AE8" s="294"/>
      <c r="AF8" s="294"/>
      <c r="AG8" s="294"/>
    </row>
    <row r="9" spans="1:41" ht="24" customHeight="1" x14ac:dyDescent="0.45">
      <c r="A9" s="282"/>
      <c r="B9" s="282"/>
      <c r="C9" s="282"/>
      <c r="D9" s="283"/>
      <c r="E9" s="283"/>
      <c r="F9" s="288"/>
      <c r="G9" s="288"/>
      <c r="H9" s="288"/>
      <c r="I9" s="288"/>
      <c r="J9" s="288"/>
      <c r="K9" s="288"/>
      <c r="L9" s="288"/>
      <c r="M9" s="288"/>
      <c r="N9" s="288"/>
      <c r="O9" s="288"/>
      <c r="P9" s="288"/>
      <c r="Q9" s="288"/>
      <c r="R9" s="288"/>
      <c r="S9" s="288"/>
      <c r="T9" s="288"/>
      <c r="U9" s="288"/>
      <c r="V9" s="288"/>
      <c r="W9" s="288"/>
      <c r="X9" s="295" t="str">
        <f>IF($D$7="","",IF(ISERROR(VLOOKUP($D$7,Topic!$A$3:$J$108,5,0)&amp;""),"",VLOOKUP($D$7,Topic!$A$3:$J$108,5,0)))</f>
        <v/>
      </c>
      <c r="Y9" s="296"/>
      <c r="Z9" s="296"/>
      <c r="AA9" s="296"/>
      <c r="AB9" s="296"/>
      <c r="AC9" s="296"/>
      <c r="AD9" s="296"/>
      <c r="AE9" s="296"/>
      <c r="AF9" s="296"/>
      <c r="AG9" s="296"/>
      <c r="AL9"/>
      <c r="AM9"/>
    </row>
    <row r="10" spans="1:41" ht="24" customHeight="1" x14ac:dyDescent="0.45">
      <c r="A10" s="282"/>
      <c r="B10" s="282"/>
      <c r="C10" s="282"/>
      <c r="D10" s="283"/>
      <c r="E10" s="283"/>
      <c r="F10" s="288"/>
      <c r="G10" s="288"/>
      <c r="H10" s="288"/>
      <c r="I10" s="288"/>
      <c r="J10" s="288"/>
      <c r="K10" s="288"/>
      <c r="L10" s="288"/>
      <c r="M10" s="288"/>
      <c r="N10" s="288"/>
      <c r="O10" s="288"/>
      <c r="P10" s="288"/>
      <c r="Q10" s="288"/>
      <c r="R10" s="288"/>
      <c r="S10" s="288"/>
      <c r="T10" s="288"/>
      <c r="U10" s="288"/>
      <c r="V10" s="288"/>
      <c r="W10" s="288"/>
      <c r="X10" s="297"/>
      <c r="Y10" s="297"/>
      <c r="Z10" s="297"/>
      <c r="AA10" s="297"/>
      <c r="AB10" s="297"/>
      <c r="AC10" s="297"/>
      <c r="AD10" s="297"/>
      <c r="AE10" s="297"/>
      <c r="AF10" s="297"/>
      <c r="AG10" s="297"/>
      <c r="AK10" s="3" t="s">
        <v>374</v>
      </c>
      <c r="AL10" s="2" t="s">
        <v>384</v>
      </c>
      <c r="AM10" s="3" t="s">
        <v>375</v>
      </c>
    </row>
    <row r="11" spans="1:41" ht="21" customHeight="1" x14ac:dyDescent="0.45">
      <c r="A11" s="282">
        <v>3</v>
      </c>
      <c r="B11" s="282"/>
      <c r="C11" s="282"/>
      <c r="D11" s="283"/>
      <c r="E11" s="283"/>
      <c r="F11" s="284" t="str">
        <f>IF($D$11="","",IF(ISERROR(VLOOKUP($D$11,Topic!$A$3:$J$108,2,0)&amp;""),$AM$1,VLOOKUP($D$11,Topic!$A$3:$J$108,2,0)))</f>
        <v/>
      </c>
      <c r="G11" s="284"/>
      <c r="H11" s="284"/>
      <c r="I11" s="284"/>
      <c r="J11" s="284"/>
      <c r="K11" s="284"/>
      <c r="L11" s="284"/>
      <c r="M11" s="284"/>
      <c r="N11" s="284"/>
      <c r="O11" s="284"/>
      <c r="P11" s="284"/>
      <c r="Q11" s="284"/>
      <c r="R11" s="284"/>
      <c r="S11" s="284"/>
      <c r="T11" s="284"/>
      <c r="U11" s="284"/>
      <c r="V11" s="284"/>
      <c r="W11" s="284"/>
      <c r="X11" s="285" t="str">
        <f>IF($D$11="","",IF(ISERROR(VLOOKUP($D$11,Topic!$A$3:$J$108,6,0)&amp;""),"",VLOOKUP($D$11,Topic!$A$3:$J$108,6,0)))</f>
        <v/>
      </c>
      <c r="Y11" s="286"/>
      <c r="Z11" s="286"/>
      <c r="AA11" s="286"/>
      <c r="AB11" s="286"/>
      <c r="AC11" s="286"/>
      <c r="AD11" s="286"/>
      <c r="AE11" s="286"/>
      <c r="AF11" s="286"/>
      <c r="AG11" s="286"/>
      <c r="AK11" s="134" t="s">
        <v>380</v>
      </c>
      <c r="AL11" s="133">
        <f>IF(OR($E$17="",$Q$17=""),1,"")</f>
        <v>1</v>
      </c>
      <c r="AM11" s="134" t="s">
        <v>376</v>
      </c>
    </row>
    <row r="12" spans="1:41" ht="24" customHeight="1" x14ac:dyDescent="0.45">
      <c r="A12" s="282"/>
      <c r="B12" s="282"/>
      <c r="C12" s="282"/>
      <c r="D12" s="283"/>
      <c r="E12" s="283"/>
      <c r="F12" s="288" t="str">
        <f>IF($D$11="","",IF(ISERROR(VLOOKUP($D$11,Topic!$A$3:$J$108,3,0)&amp;""),$AM$1,VLOOKUP($D$11,Topic!$A$3:$J$108,3,0)))</f>
        <v/>
      </c>
      <c r="G12" s="288"/>
      <c r="H12" s="288"/>
      <c r="I12" s="288"/>
      <c r="J12" s="288"/>
      <c r="K12" s="288"/>
      <c r="L12" s="288"/>
      <c r="M12" s="288"/>
      <c r="N12" s="288"/>
      <c r="O12" s="288"/>
      <c r="P12" s="288"/>
      <c r="Q12" s="288"/>
      <c r="R12" s="288"/>
      <c r="S12" s="288"/>
      <c r="T12" s="288"/>
      <c r="U12" s="288"/>
      <c r="V12" s="288"/>
      <c r="W12" s="288"/>
      <c r="X12" s="287"/>
      <c r="Y12" s="287"/>
      <c r="Z12" s="287"/>
      <c r="AA12" s="287"/>
      <c r="AB12" s="287"/>
      <c r="AC12" s="287"/>
      <c r="AD12" s="287"/>
      <c r="AE12" s="287"/>
      <c r="AF12" s="287"/>
      <c r="AG12" s="287"/>
      <c r="AK12" s="134" t="s">
        <v>383</v>
      </c>
      <c r="AL12" s="133" t="str">
        <f>IF(ISERROR(Duration),1,IF(AND($E$17&lt;&gt;"",$Q$17&lt;&gt;"",N(Duration)&lt;0),1,""))</f>
        <v/>
      </c>
      <c r="AM12" s="134" t="s">
        <v>377</v>
      </c>
    </row>
    <row r="13" spans="1:41" ht="24" customHeight="1" x14ac:dyDescent="0.45">
      <c r="A13" s="282"/>
      <c r="B13" s="282"/>
      <c r="C13" s="282"/>
      <c r="D13" s="283"/>
      <c r="E13" s="283"/>
      <c r="F13" s="288"/>
      <c r="G13" s="288"/>
      <c r="H13" s="288"/>
      <c r="I13" s="288"/>
      <c r="J13" s="288"/>
      <c r="K13" s="288"/>
      <c r="L13" s="288"/>
      <c r="M13" s="288"/>
      <c r="N13" s="288"/>
      <c r="O13" s="288"/>
      <c r="P13" s="288"/>
      <c r="Q13" s="288"/>
      <c r="R13" s="288"/>
      <c r="S13" s="288"/>
      <c r="T13" s="288"/>
      <c r="U13" s="288"/>
      <c r="V13" s="288"/>
      <c r="W13" s="288"/>
      <c r="X13" s="289" t="str">
        <f>IF($D$11="","",IF(ISERROR(VLOOKUP($D$11,Topic!$A$3:$J$108,5,0)&amp;""),"",VLOOKUP($D$11,Topic!$A$3:$J$108,5,0)))</f>
        <v/>
      </c>
      <c r="Y13" s="290"/>
      <c r="Z13" s="290"/>
      <c r="AA13" s="290"/>
      <c r="AB13" s="290"/>
      <c r="AC13" s="290"/>
      <c r="AD13" s="290"/>
      <c r="AE13" s="290"/>
      <c r="AF13" s="290"/>
      <c r="AG13" s="290"/>
      <c r="AK13" s="134" t="s">
        <v>381</v>
      </c>
      <c r="AL13" s="133" t="str">
        <f>IF(ISERROR(Duration),"",IF(N($AB$17)&gt;180,1,""))</f>
        <v/>
      </c>
      <c r="AM13" s="134" t="s">
        <v>378</v>
      </c>
    </row>
    <row r="14" spans="1:41" ht="24" customHeight="1" x14ac:dyDescent="0.45">
      <c r="A14" s="282"/>
      <c r="B14" s="282"/>
      <c r="C14" s="282"/>
      <c r="D14" s="283"/>
      <c r="E14" s="283"/>
      <c r="F14" s="288"/>
      <c r="G14" s="288"/>
      <c r="H14" s="288"/>
      <c r="I14" s="288"/>
      <c r="J14" s="288"/>
      <c r="K14" s="288"/>
      <c r="L14" s="288"/>
      <c r="M14" s="288"/>
      <c r="N14" s="288"/>
      <c r="O14" s="288"/>
      <c r="P14" s="288"/>
      <c r="Q14" s="288"/>
      <c r="R14" s="288"/>
      <c r="S14" s="288"/>
      <c r="T14" s="288"/>
      <c r="U14" s="288"/>
      <c r="V14" s="288"/>
      <c r="W14" s="288"/>
      <c r="X14" s="291"/>
      <c r="Y14" s="291"/>
      <c r="Z14" s="291"/>
      <c r="AA14" s="291"/>
      <c r="AB14" s="291"/>
      <c r="AC14" s="291"/>
      <c r="AD14" s="291"/>
      <c r="AE14" s="291"/>
      <c r="AF14" s="291"/>
      <c r="AG14" s="291"/>
      <c r="AK14" s="133" t="s">
        <v>382</v>
      </c>
      <c r="AL14" s="133" t="str">
        <f>IF(ISERROR(Duration),"",IF(AND(N($AB$17)&lt;60,N($AB$17)&gt;=1),1,""))</f>
        <v/>
      </c>
      <c r="AM14" s="133" t="s">
        <v>379</v>
      </c>
    </row>
    <row r="15" spans="1:41" ht="14.1" customHeight="1" x14ac:dyDescent="0.45">
      <c r="A15" s="271" t="s">
        <v>309</v>
      </c>
      <c r="B15" s="271"/>
      <c r="C15" s="271"/>
      <c r="D15" s="271"/>
      <c r="E15" s="272"/>
      <c r="F15" s="273" t="str">
        <f>IF($AL$11=1,blank,IF($AL$12=1,error,IF($AL$13=1,over,IF($AL$14=1,less,""))))</f>
        <v>Error: Please do not leave [From] and/or [To] blank.</v>
      </c>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row>
    <row r="16" spans="1:41" ht="12.9" customHeight="1" x14ac:dyDescent="0.45">
      <c r="A16" s="275" t="s">
        <v>385</v>
      </c>
      <c r="B16" s="275"/>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J16"/>
      <c r="AK16"/>
      <c r="AL16"/>
      <c r="AM16"/>
    </row>
    <row r="17" spans="1:39" ht="18" customHeight="1" x14ac:dyDescent="0.45">
      <c r="A17" s="276" t="s">
        <v>310</v>
      </c>
      <c r="B17" s="276"/>
      <c r="C17" s="276"/>
      <c r="D17" s="276"/>
      <c r="E17" s="278"/>
      <c r="F17" s="278"/>
      <c r="G17" s="278"/>
      <c r="H17" s="278"/>
      <c r="I17" s="278"/>
      <c r="J17" s="278"/>
      <c r="K17" s="278"/>
      <c r="L17" s="278"/>
      <c r="M17" s="276" t="s">
        <v>311</v>
      </c>
      <c r="N17" s="276"/>
      <c r="O17" s="276"/>
      <c r="P17" s="276"/>
      <c r="Q17" s="278"/>
      <c r="R17" s="278"/>
      <c r="S17" s="278"/>
      <c r="T17" s="278"/>
      <c r="U17" s="278"/>
      <c r="V17" s="278"/>
      <c r="W17" s="278"/>
      <c r="X17" s="278"/>
      <c r="Y17" s="276" t="s">
        <v>312</v>
      </c>
      <c r="Z17" s="276"/>
      <c r="AA17" s="276"/>
      <c r="AB17" s="279" t="str">
        <f>(IF(OR($E$17="",$Q$17=""),"",N($Q$17-$E$17+1)))</f>
        <v/>
      </c>
      <c r="AC17" s="279"/>
      <c r="AD17" s="279"/>
      <c r="AE17" s="279"/>
      <c r="AF17" s="279"/>
      <c r="AG17" s="279"/>
      <c r="AJ17"/>
      <c r="AK17"/>
      <c r="AL17"/>
      <c r="AM17"/>
    </row>
    <row r="18" spans="1:39" ht="15" customHeight="1" x14ac:dyDescent="0.45">
      <c r="A18" s="277"/>
      <c r="B18" s="277"/>
      <c r="C18" s="277"/>
      <c r="D18" s="277"/>
      <c r="E18" s="281" t="s">
        <v>10</v>
      </c>
      <c r="F18" s="281"/>
      <c r="G18" s="281"/>
      <c r="H18" s="281"/>
      <c r="I18" s="281"/>
      <c r="J18" s="281"/>
      <c r="K18" s="281"/>
      <c r="L18" s="281"/>
      <c r="M18" s="277"/>
      <c r="N18" s="277"/>
      <c r="O18" s="277"/>
      <c r="P18" s="277"/>
      <c r="Q18" s="281" t="s">
        <v>10</v>
      </c>
      <c r="R18" s="281"/>
      <c r="S18" s="281"/>
      <c r="T18" s="281"/>
      <c r="U18" s="281"/>
      <c r="V18" s="281"/>
      <c r="W18" s="281"/>
      <c r="X18" s="281"/>
      <c r="Y18" s="277"/>
      <c r="Z18" s="277"/>
      <c r="AA18" s="277"/>
      <c r="AB18" s="280"/>
      <c r="AC18" s="280"/>
      <c r="AD18" s="280"/>
      <c r="AE18" s="280"/>
      <c r="AF18" s="280"/>
      <c r="AG18" s="280"/>
    </row>
    <row r="19" spans="1:39" ht="12.9" customHeight="1" x14ac:dyDescent="0.45">
      <c r="A19" s="268" t="s">
        <v>313</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row>
    <row r="20" spans="1:39" ht="18.75" customHeight="1" x14ac:dyDescent="0.45">
      <c r="A20" s="269"/>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row>
    <row r="21" spans="1:39" ht="18.75" customHeight="1" x14ac:dyDescent="0.45">
      <c r="A21" s="270"/>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row>
    <row r="22" spans="1:39" ht="18.75" customHeight="1" x14ac:dyDescent="0.45">
      <c r="A22" s="270"/>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row>
    <row r="23" spans="1:39" ht="18.75" customHeight="1" x14ac:dyDescent="0.45">
      <c r="A23" s="270"/>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row>
    <row r="24" spans="1:39" ht="18.75" customHeight="1" x14ac:dyDescent="0.45">
      <c r="A24" s="270"/>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row>
    <row r="25" spans="1:39" ht="18.75" customHeight="1" x14ac:dyDescent="0.45">
      <c r="A25" s="270"/>
      <c r="B25" s="270"/>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row>
    <row r="26" spans="1:39" ht="18.75" customHeight="1" x14ac:dyDescent="0.45">
      <c r="A26" s="270"/>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row>
    <row r="27" spans="1:39" ht="18.75" customHeight="1" x14ac:dyDescent="0.45">
      <c r="A27" s="270"/>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row>
    <row r="28" spans="1:39" ht="18.75" customHeight="1" x14ac:dyDescent="0.45">
      <c r="A28" s="270"/>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row>
    <row r="29" spans="1:39" ht="18.75" customHeight="1" x14ac:dyDescent="0.45">
      <c r="A29" s="270"/>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row>
    <row r="30" spans="1:39" ht="18.75" customHeight="1" x14ac:dyDescent="0.45">
      <c r="A30" s="270"/>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row>
    <row r="31" spans="1:39" ht="18.75" customHeight="1" x14ac:dyDescent="0.45">
      <c r="A31" s="270"/>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row>
    <row r="32" spans="1:39" ht="18.75" customHeight="1" x14ac:dyDescent="0.45">
      <c r="A32" s="270"/>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row>
    <row r="33" spans="1:33" ht="18.75" customHeight="1" x14ac:dyDescent="0.45">
      <c r="A33" s="270"/>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row>
    <row r="34" spans="1:33" ht="18.75" customHeight="1" x14ac:dyDescent="0.45">
      <c r="A34" s="270"/>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row>
    <row r="35" spans="1:33" ht="18.75" customHeight="1" x14ac:dyDescent="0.45">
      <c r="A35" s="270"/>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row>
    <row r="36" spans="1:33" ht="18.75" customHeight="1" x14ac:dyDescent="0.45">
      <c r="A36" s="270"/>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row>
    <row r="37" spans="1:33" ht="18.75" customHeight="1" x14ac:dyDescent="0.45">
      <c r="A37" s="270"/>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row>
    <row r="38" spans="1:33" ht="18.75" customHeight="1" x14ac:dyDescent="0.45">
      <c r="A38" s="270"/>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row>
    <row r="39" spans="1:33" ht="18.75" customHeight="1" x14ac:dyDescent="0.45">
      <c r="A39" s="270"/>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row>
    <row r="40" spans="1:33" ht="18.75" customHeight="1" x14ac:dyDescent="0.45"/>
    <row r="41" spans="1:33" ht="18.75" customHeight="1" x14ac:dyDescent="0.45"/>
    <row r="42" spans="1:33" ht="18.75" customHeight="1" x14ac:dyDescent="0.45"/>
    <row r="43" spans="1:33" ht="18.75" customHeight="1" x14ac:dyDescent="0.45"/>
  </sheetData>
  <sheetProtection password="E076" sheet="1" objects="1" scenarios="1" formatRows="0"/>
  <mergeCells count="36">
    <mergeCell ref="A1:AG1"/>
    <mergeCell ref="A2:C2"/>
    <mergeCell ref="D2:E2"/>
    <mergeCell ref="F2:W2"/>
    <mergeCell ref="X2:AG2"/>
    <mergeCell ref="A3:C6"/>
    <mergeCell ref="D3:E6"/>
    <mergeCell ref="F3:W3"/>
    <mergeCell ref="X3:AG4"/>
    <mergeCell ref="F4:W6"/>
    <mergeCell ref="X5:AG6"/>
    <mergeCell ref="A7:C10"/>
    <mergeCell ref="D7:E10"/>
    <mergeCell ref="F7:W7"/>
    <mergeCell ref="X7:AG8"/>
    <mergeCell ref="F8:W10"/>
    <mergeCell ref="X9:AG10"/>
    <mergeCell ref="A11:C14"/>
    <mergeCell ref="D11:E14"/>
    <mergeCell ref="F11:W11"/>
    <mergeCell ref="X11:AG12"/>
    <mergeCell ref="F12:W14"/>
    <mergeCell ref="X13:AG14"/>
    <mergeCell ref="A19:AG19"/>
    <mergeCell ref="A20:AG39"/>
    <mergeCell ref="A15:E15"/>
    <mergeCell ref="F15:AG15"/>
    <mergeCell ref="A16:AG16"/>
    <mergeCell ref="A17:D18"/>
    <mergeCell ref="E17:L17"/>
    <mergeCell ref="M17:P18"/>
    <mergeCell ref="Q17:X17"/>
    <mergeCell ref="Y17:AA18"/>
    <mergeCell ref="AB17:AG18"/>
    <mergeCell ref="E18:L18"/>
    <mergeCell ref="Q18:X18"/>
  </mergeCells>
  <phoneticPr fontId="5"/>
  <conditionalFormatting sqref="F3:W6">
    <cfRule type="expression" dxfId="17" priority="4" stopIfTrue="1">
      <formula>$F$3:$W$6=$AM$1</formula>
    </cfRule>
  </conditionalFormatting>
  <conditionalFormatting sqref="F7:W10">
    <cfRule type="expression" dxfId="16" priority="3" stopIfTrue="1">
      <formula>$F$7:$W$10=$AM$1</formula>
    </cfRule>
  </conditionalFormatting>
  <conditionalFormatting sqref="F11:W14">
    <cfRule type="expression" dxfId="15" priority="2" stopIfTrue="1">
      <formula>$F$11:$W$14=$AM$1</formula>
    </cfRule>
  </conditionalFormatting>
  <conditionalFormatting sqref="F15:AG15">
    <cfRule type="expression" dxfId="14" priority="1" stopIfTrue="1">
      <formula>ISTEXT($F$15)</formula>
    </cfRule>
  </conditionalFormatting>
  <pageMargins left="0.25" right="0.25"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O5"/>
  <sheetViews>
    <sheetView topLeftCell="M1" workbookViewId="0">
      <selection activeCell="V11" sqref="V11"/>
    </sheetView>
  </sheetViews>
  <sheetFormatPr defaultRowHeight="18" x14ac:dyDescent="0.45"/>
  <cols>
    <col min="1" max="2" width="0.8984375" customWidth="1"/>
    <col min="7" max="7" width="9.3984375" bestFit="1" customWidth="1"/>
    <col min="8" max="8" width="10.19921875" bestFit="1" customWidth="1"/>
    <col min="9" max="9" width="7.19921875" customWidth="1"/>
    <col min="10" max="10" width="7.5" customWidth="1"/>
    <col min="12" max="12" width="7.3984375" customWidth="1"/>
    <col min="13" max="13" width="6.5" customWidth="1"/>
    <col min="21" max="21" width="9.09765625" bestFit="1" customWidth="1"/>
    <col min="22" max="22" width="10.3984375" customWidth="1"/>
    <col min="25" max="25" width="12.5" customWidth="1"/>
    <col min="26" max="26" width="11.19921875" customWidth="1"/>
    <col min="27" max="27" width="10.69921875" customWidth="1"/>
    <col min="28" max="30" width="11" customWidth="1"/>
  </cols>
  <sheetData>
    <row r="2" spans="1:67" s="135" customFormat="1" ht="63" customHeight="1" x14ac:dyDescent="0.45">
      <c r="A2" s="137" t="s">
        <v>386</v>
      </c>
      <c r="B2" s="137" t="s">
        <v>387</v>
      </c>
      <c r="C2" s="138" t="s">
        <v>388</v>
      </c>
      <c r="D2" s="138" t="s">
        <v>389</v>
      </c>
      <c r="E2" s="138" t="s">
        <v>390</v>
      </c>
      <c r="F2" s="138" t="s">
        <v>8</v>
      </c>
      <c r="G2" s="138" t="s">
        <v>9</v>
      </c>
      <c r="H2" s="139" t="s">
        <v>391</v>
      </c>
      <c r="I2" s="139" t="s">
        <v>392</v>
      </c>
      <c r="J2" s="140" t="s">
        <v>406</v>
      </c>
      <c r="K2" s="140" t="s">
        <v>407</v>
      </c>
      <c r="L2" s="140" t="s">
        <v>408</v>
      </c>
      <c r="M2" s="140" t="s">
        <v>393</v>
      </c>
      <c r="N2" s="138" t="s">
        <v>1</v>
      </c>
      <c r="O2" s="140" t="s">
        <v>409</v>
      </c>
      <c r="P2" s="140" t="s">
        <v>410</v>
      </c>
      <c r="Q2" s="138" t="s">
        <v>394</v>
      </c>
      <c r="R2" s="138" t="s">
        <v>395</v>
      </c>
      <c r="S2" s="138" t="s">
        <v>396</v>
      </c>
      <c r="T2" s="138" t="s">
        <v>397</v>
      </c>
      <c r="U2" s="138" t="s">
        <v>411</v>
      </c>
      <c r="V2" s="138" t="s">
        <v>398</v>
      </c>
      <c r="W2" s="138" t="s">
        <v>399</v>
      </c>
      <c r="X2" s="138" t="s">
        <v>400</v>
      </c>
      <c r="Y2" s="141" t="s">
        <v>401</v>
      </c>
      <c r="Z2" s="141" t="s">
        <v>402</v>
      </c>
      <c r="AA2" s="141" t="s">
        <v>403</v>
      </c>
      <c r="AB2" s="141" t="s">
        <v>404</v>
      </c>
      <c r="AC2" s="139" t="s">
        <v>461</v>
      </c>
      <c r="AD2" s="139" t="s">
        <v>462</v>
      </c>
      <c r="AE2" s="139" t="s">
        <v>405</v>
      </c>
      <c r="AF2"/>
      <c r="AG2"/>
      <c r="AH2"/>
      <c r="AI2"/>
      <c r="AJ2"/>
      <c r="AK2"/>
      <c r="AL2"/>
      <c r="AM2"/>
      <c r="AN2"/>
      <c r="AO2"/>
      <c r="AP2"/>
      <c r="AQ2"/>
      <c r="AR2"/>
      <c r="AS2"/>
      <c r="AT2"/>
      <c r="AU2"/>
      <c r="AV2"/>
      <c r="AW2"/>
      <c r="AX2"/>
      <c r="AY2"/>
      <c r="AZ2"/>
      <c r="BA2"/>
      <c r="BB2"/>
      <c r="BC2"/>
      <c r="BD2"/>
      <c r="BE2"/>
      <c r="BF2"/>
      <c r="BG2"/>
      <c r="BH2"/>
      <c r="BI2"/>
      <c r="BJ2"/>
      <c r="BK2"/>
      <c r="BL2"/>
      <c r="BM2"/>
      <c r="BN2"/>
      <c r="BO2"/>
    </row>
    <row r="3" spans="1:67" x14ac:dyDescent="0.45">
      <c r="D3">
        <v>2</v>
      </c>
      <c r="E3" t="str">
        <f>($F$3&amp;", "&amp;$G$3)</f>
        <v>0, 0</v>
      </c>
      <c r="F3">
        <f>app_family</f>
        <v>0</v>
      </c>
      <c r="G3">
        <f>app_first</f>
        <v>0</v>
      </c>
      <c r="H3" s="136">
        <f>app_birth</f>
        <v>0</v>
      </c>
      <c r="I3" t="str">
        <f>app_status</f>
        <v>choose from drop-down</v>
      </c>
      <c r="N3" t="str">
        <f>app_inst</f>
        <v>Choose from drop-down</v>
      </c>
      <c r="Q3" t="str">
        <f>app_gender</f>
        <v>drop-down</v>
      </c>
      <c r="R3" t="str">
        <f>app_nationality</f>
        <v>choose from drop-down</v>
      </c>
      <c r="S3">
        <f>email</f>
        <v>0</v>
      </c>
      <c r="T3">
        <v>1</v>
      </c>
      <c r="U3">
        <f>Topic1</f>
        <v>0</v>
      </c>
      <c r="V3" t="e">
        <f>VLOOKUP($U3,Topic!$A$3:$J$108,5,0)</f>
        <v>#N/A</v>
      </c>
      <c r="W3" t="e">
        <f>VLOOKUP($U3,Topic!$A$3:$J$108,2,0)</f>
        <v>#N/A</v>
      </c>
      <c r="X3" t="e">
        <f>VLOOKUP($U3,Topic!$A$3:$J$108,3,0)</f>
        <v>#N/A</v>
      </c>
      <c r="Y3" t="e">
        <f>VLOOKUP($U3,Topic!$A$3:$J$108,8,0)</f>
        <v>#N/A</v>
      </c>
      <c r="AC3" s="136">
        <f>from</f>
        <v>0</v>
      </c>
      <c r="AD3" s="136">
        <f>to</f>
        <v>0</v>
      </c>
      <c r="AE3" t="str">
        <f>Duration</f>
        <v/>
      </c>
    </row>
    <row r="4" spans="1:67" x14ac:dyDescent="0.45">
      <c r="D4">
        <v>2</v>
      </c>
      <c r="E4" t="str">
        <f>($F$3&amp;", "&amp;$G$3)</f>
        <v>0, 0</v>
      </c>
      <c r="F4">
        <f>app_family</f>
        <v>0</v>
      </c>
      <c r="G4">
        <f>app_first</f>
        <v>0</v>
      </c>
      <c r="H4" s="136">
        <f>app_birth</f>
        <v>0</v>
      </c>
      <c r="I4" t="str">
        <f>app_status</f>
        <v>choose from drop-down</v>
      </c>
      <c r="N4" t="str">
        <f>app_inst</f>
        <v>Choose from drop-down</v>
      </c>
      <c r="Q4" t="str">
        <f>app_gender</f>
        <v>drop-down</v>
      </c>
      <c r="R4" t="str">
        <f>app_nationality</f>
        <v>choose from drop-down</v>
      </c>
      <c r="S4">
        <f>email</f>
        <v>0</v>
      </c>
      <c r="T4">
        <v>2</v>
      </c>
      <c r="U4">
        <f>Topic2</f>
        <v>0</v>
      </c>
      <c r="V4" t="e">
        <f>VLOOKUP($U4,Topic!$A$3:$J$108,5,0)</f>
        <v>#N/A</v>
      </c>
      <c r="W4" t="e">
        <f>VLOOKUP($U4,Topic!$A$3:$J$108,2,0)</f>
        <v>#N/A</v>
      </c>
      <c r="X4" t="e">
        <f>VLOOKUP($U4,Topic!$A$3:$J$108,3,0)</f>
        <v>#N/A</v>
      </c>
      <c r="Y4" t="e">
        <f>VLOOKUP($U4,Topic!$A$3:$J$108,8,0)</f>
        <v>#N/A</v>
      </c>
      <c r="AC4" s="136">
        <f>from</f>
        <v>0</v>
      </c>
      <c r="AD4" s="136">
        <f>to</f>
        <v>0</v>
      </c>
      <c r="AE4" t="str">
        <f>Duration</f>
        <v/>
      </c>
    </row>
    <row r="5" spans="1:67" x14ac:dyDescent="0.45">
      <c r="D5">
        <v>2</v>
      </c>
      <c r="E5" t="str">
        <f>($F$3&amp;", "&amp;$G$3)</f>
        <v>0, 0</v>
      </c>
      <c r="F5">
        <f>app_family</f>
        <v>0</v>
      </c>
      <c r="G5">
        <f>app_first</f>
        <v>0</v>
      </c>
      <c r="H5" s="136">
        <f>app_birth</f>
        <v>0</v>
      </c>
      <c r="I5" t="str">
        <f>app_status</f>
        <v>choose from drop-down</v>
      </c>
      <c r="N5" t="str">
        <f>app_inst</f>
        <v>Choose from drop-down</v>
      </c>
      <c r="Q5" t="str">
        <f>app_gender</f>
        <v>drop-down</v>
      </c>
      <c r="R5" t="str">
        <f>app_nationality</f>
        <v>choose from drop-down</v>
      </c>
      <c r="S5">
        <f>email</f>
        <v>0</v>
      </c>
      <c r="T5">
        <v>3</v>
      </c>
      <c r="U5">
        <f>Topic3</f>
        <v>0</v>
      </c>
      <c r="V5" t="e">
        <f>VLOOKUP($U5,Topic!$A$3:$J$108,5,0)</f>
        <v>#N/A</v>
      </c>
      <c r="W5" t="e">
        <f>VLOOKUP($U5,Topic!$A$3:$J$108,2,0)</f>
        <v>#N/A</v>
      </c>
      <c r="X5" t="e">
        <f>VLOOKUP($U5,Topic!$A$3:$J$108,3,0)</f>
        <v>#N/A</v>
      </c>
      <c r="Y5" t="e">
        <f>VLOOKUP($U5,Topic!$A$3:$J$108,8,0)</f>
        <v>#N/A</v>
      </c>
      <c r="AC5" s="136">
        <f>from</f>
        <v>0</v>
      </c>
      <c r="AD5" s="136">
        <f>to</f>
        <v>0</v>
      </c>
      <c r="AE5" t="str">
        <f>Duration</f>
        <v/>
      </c>
    </row>
  </sheetData>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zoomScaleNormal="100" workbookViewId="0">
      <selection activeCell="B12" sqref="B12"/>
    </sheetView>
  </sheetViews>
  <sheetFormatPr defaultRowHeight="18" x14ac:dyDescent="0.45"/>
  <sheetData>
    <row r="1" spans="1:18" x14ac:dyDescent="0.45">
      <c r="A1" t="s">
        <v>463</v>
      </c>
      <c r="B1" t="s">
        <v>464</v>
      </c>
    </row>
    <row r="2" spans="1:18" x14ac:dyDescent="0.45">
      <c r="A2" t="s">
        <v>427</v>
      </c>
    </row>
    <row r="3" spans="1:18" ht="30" customHeight="1" x14ac:dyDescent="0.45">
      <c r="A3" s="4" t="s">
        <v>465</v>
      </c>
      <c r="B3" s="8" t="s">
        <v>515</v>
      </c>
      <c r="C3" s="9" t="s">
        <v>516</v>
      </c>
      <c r="D3" s="9" t="s">
        <v>270</v>
      </c>
      <c r="E3" s="9" t="s">
        <v>517</v>
      </c>
      <c r="F3" s="9" t="s">
        <v>271</v>
      </c>
      <c r="G3" s="9" t="s">
        <v>272</v>
      </c>
      <c r="H3" s="9" t="s">
        <v>273</v>
      </c>
      <c r="I3" s="10" t="s">
        <v>426</v>
      </c>
      <c r="J3" s="10" t="s">
        <v>426</v>
      </c>
      <c r="K3" s="10" t="s">
        <v>426</v>
      </c>
      <c r="L3" s="10" t="s">
        <v>426</v>
      </c>
      <c r="M3" s="10" t="s">
        <v>426</v>
      </c>
      <c r="N3" s="10" t="s">
        <v>426</v>
      </c>
      <c r="O3" s="10" t="s">
        <v>426</v>
      </c>
      <c r="P3" s="10" t="s">
        <v>426</v>
      </c>
      <c r="Q3" s="10" t="s">
        <v>426</v>
      </c>
    </row>
    <row r="4" spans="1:18" ht="30" customHeight="1" x14ac:dyDescent="0.45">
      <c r="A4" s="6" t="s">
        <v>40</v>
      </c>
      <c r="B4" s="9" t="s">
        <v>466</v>
      </c>
      <c r="C4" s="10" t="s">
        <v>426</v>
      </c>
      <c r="D4" s="10" t="s">
        <v>426</v>
      </c>
      <c r="E4" s="10" t="s">
        <v>426</v>
      </c>
      <c r="F4" s="10" t="s">
        <v>426</v>
      </c>
      <c r="G4" s="10" t="s">
        <v>426</v>
      </c>
      <c r="H4" s="10" t="s">
        <v>426</v>
      </c>
      <c r="I4" s="10" t="s">
        <v>426</v>
      </c>
      <c r="J4" s="10" t="s">
        <v>426</v>
      </c>
      <c r="K4" s="10" t="s">
        <v>426</v>
      </c>
      <c r="L4" s="10" t="s">
        <v>426</v>
      </c>
      <c r="M4" s="10" t="s">
        <v>426</v>
      </c>
      <c r="N4" s="10" t="s">
        <v>426</v>
      </c>
      <c r="O4" s="10" t="s">
        <v>426</v>
      </c>
      <c r="P4" s="10" t="s">
        <v>426</v>
      </c>
      <c r="Q4" s="10" t="s">
        <v>426</v>
      </c>
    </row>
    <row r="5" spans="1:18" ht="30" customHeight="1" x14ac:dyDescent="0.45">
      <c r="A5" s="6" t="s">
        <v>43</v>
      </c>
      <c r="B5" s="9" t="s">
        <v>518</v>
      </c>
      <c r="C5" s="11" t="s">
        <v>520</v>
      </c>
      <c r="D5" s="9" t="s">
        <v>521</v>
      </c>
      <c r="E5" s="9" t="s">
        <v>522</v>
      </c>
      <c r="F5" s="10" t="s">
        <v>426</v>
      </c>
      <c r="G5" s="10" t="s">
        <v>426</v>
      </c>
      <c r="H5" s="10" t="s">
        <v>426</v>
      </c>
      <c r="I5" s="10" t="s">
        <v>426</v>
      </c>
      <c r="J5" s="10" t="s">
        <v>426</v>
      </c>
      <c r="K5" s="10" t="s">
        <v>426</v>
      </c>
      <c r="L5" s="10" t="s">
        <v>426</v>
      </c>
      <c r="M5" s="10" t="s">
        <v>426</v>
      </c>
      <c r="N5" s="10" t="s">
        <v>426</v>
      </c>
      <c r="O5" s="10" t="s">
        <v>426</v>
      </c>
      <c r="P5" s="10" t="s">
        <v>426</v>
      </c>
      <c r="Q5" s="10" t="s">
        <v>426</v>
      </c>
    </row>
    <row r="6" spans="1:18" ht="30" customHeight="1" x14ac:dyDescent="0.45">
      <c r="A6" s="6" t="s">
        <v>44</v>
      </c>
      <c r="B6" s="9" t="s">
        <v>519</v>
      </c>
      <c r="C6" s="10" t="s">
        <v>426</v>
      </c>
      <c r="D6" s="10" t="s">
        <v>426</v>
      </c>
      <c r="E6" s="10" t="s">
        <v>426</v>
      </c>
      <c r="F6" s="10" t="s">
        <v>426</v>
      </c>
      <c r="G6" s="10" t="s">
        <v>426</v>
      </c>
      <c r="H6" s="10" t="s">
        <v>426</v>
      </c>
      <c r="I6" s="10" t="s">
        <v>426</v>
      </c>
      <c r="J6" s="10" t="s">
        <v>426</v>
      </c>
      <c r="K6" s="10" t="s">
        <v>426</v>
      </c>
      <c r="L6" s="10" t="s">
        <v>426</v>
      </c>
      <c r="M6" s="10" t="s">
        <v>426</v>
      </c>
      <c r="N6" s="10" t="s">
        <v>426</v>
      </c>
      <c r="O6" s="10" t="s">
        <v>426</v>
      </c>
      <c r="P6" s="10" t="s">
        <v>426</v>
      </c>
      <c r="Q6" s="10" t="s">
        <v>426</v>
      </c>
    </row>
    <row r="7" spans="1:18" ht="30" customHeight="1" x14ac:dyDescent="0.45">
      <c r="A7" s="7" t="s">
        <v>59</v>
      </c>
      <c r="B7" s="9" t="s">
        <v>523</v>
      </c>
      <c r="C7" s="10" t="s">
        <v>426</v>
      </c>
      <c r="D7" s="10" t="s">
        <v>426</v>
      </c>
      <c r="E7" s="10" t="s">
        <v>426</v>
      </c>
      <c r="F7" s="10" t="s">
        <v>426</v>
      </c>
      <c r="G7" s="10" t="s">
        <v>426</v>
      </c>
      <c r="H7" s="10" t="s">
        <v>426</v>
      </c>
      <c r="I7" s="10" t="s">
        <v>426</v>
      </c>
      <c r="J7" s="10" t="s">
        <v>426</v>
      </c>
      <c r="K7" s="10" t="s">
        <v>426</v>
      </c>
      <c r="L7" s="10" t="s">
        <v>426</v>
      </c>
      <c r="M7" s="10" t="s">
        <v>426</v>
      </c>
      <c r="N7" s="10" t="s">
        <v>426</v>
      </c>
      <c r="O7" s="10" t="s">
        <v>426</v>
      </c>
      <c r="P7" s="10" t="s">
        <v>426</v>
      </c>
      <c r="Q7" s="10" t="s">
        <v>426</v>
      </c>
    </row>
    <row r="8" spans="1:18" ht="30" customHeight="1" x14ac:dyDescent="0.45">
      <c r="A8" s="6" t="s">
        <v>68</v>
      </c>
      <c r="B8" s="9" t="s">
        <v>524</v>
      </c>
      <c r="C8" s="153" t="s">
        <v>525</v>
      </c>
      <c r="D8" s="9" t="s">
        <v>526</v>
      </c>
      <c r="E8" s="9" t="s">
        <v>527</v>
      </c>
      <c r="F8" s="9" t="s">
        <v>528</v>
      </c>
      <c r="G8" s="8" t="s">
        <v>529</v>
      </c>
      <c r="H8" s="10" t="s">
        <v>426</v>
      </c>
      <c r="I8" s="10" t="s">
        <v>426</v>
      </c>
      <c r="J8" s="10" t="s">
        <v>426</v>
      </c>
      <c r="K8" s="10" t="s">
        <v>426</v>
      </c>
      <c r="L8" s="10" t="s">
        <v>426</v>
      </c>
      <c r="M8" s="10" t="s">
        <v>426</v>
      </c>
      <c r="N8" s="10" t="s">
        <v>426</v>
      </c>
      <c r="O8" s="10" t="s">
        <v>426</v>
      </c>
      <c r="P8" s="10" t="s">
        <v>426</v>
      </c>
      <c r="Q8" s="10" t="s">
        <v>426</v>
      </c>
    </row>
    <row r="9" spans="1:18" ht="30" customHeight="1" x14ac:dyDescent="0.45">
      <c r="A9" s="6" t="s">
        <v>74</v>
      </c>
      <c r="B9" s="9" t="s">
        <v>530</v>
      </c>
      <c r="C9" s="142" t="s">
        <v>426</v>
      </c>
      <c r="D9" s="143" t="s">
        <v>426</v>
      </c>
      <c r="E9" s="143" t="s">
        <v>426</v>
      </c>
      <c r="F9" s="143" t="s">
        <v>426</v>
      </c>
      <c r="G9" s="10" t="s">
        <v>426</v>
      </c>
      <c r="H9" s="10" t="s">
        <v>426</v>
      </c>
      <c r="I9" s="10" t="s">
        <v>426</v>
      </c>
      <c r="J9" s="10" t="s">
        <v>426</v>
      </c>
      <c r="K9" s="10" t="s">
        <v>426</v>
      </c>
      <c r="L9" s="10" t="s">
        <v>426</v>
      </c>
      <c r="M9" s="10" t="s">
        <v>426</v>
      </c>
      <c r="N9" s="10" t="s">
        <v>426</v>
      </c>
      <c r="O9" s="10" t="s">
        <v>426</v>
      </c>
      <c r="P9" s="10" t="s">
        <v>426</v>
      </c>
      <c r="Q9" s="10" t="s">
        <v>426</v>
      </c>
    </row>
    <row r="10" spans="1:18" ht="30" customHeight="1" x14ac:dyDescent="0.45">
      <c r="A10" s="6" t="s">
        <v>75</v>
      </c>
      <c r="B10" s="9" t="s">
        <v>274</v>
      </c>
      <c r="C10" s="9" t="s">
        <v>275</v>
      </c>
      <c r="D10" s="9" t="s">
        <v>759</v>
      </c>
      <c r="E10" s="9" t="s">
        <v>760</v>
      </c>
      <c r="F10" s="9" t="s">
        <v>276</v>
      </c>
      <c r="G10" s="9" t="s">
        <v>467</v>
      </c>
      <c r="H10" s="9" t="s">
        <v>277</v>
      </c>
      <c r="I10" s="9" t="s">
        <v>278</v>
      </c>
      <c r="J10" s="10" t="s">
        <v>426</v>
      </c>
      <c r="K10" s="10" t="s">
        <v>426</v>
      </c>
      <c r="L10" s="10" t="s">
        <v>426</v>
      </c>
      <c r="M10" s="10" t="s">
        <v>426</v>
      </c>
      <c r="N10" s="10" t="s">
        <v>426</v>
      </c>
      <c r="O10" s="10" t="s">
        <v>426</v>
      </c>
      <c r="P10" s="10" t="s">
        <v>426</v>
      </c>
      <c r="Q10" s="10" t="s">
        <v>426</v>
      </c>
    </row>
    <row r="11" spans="1:18" ht="30" customHeight="1" x14ac:dyDescent="0.45">
      <c r="A11" s="6" t="s">
        <v>468</v>
      </c>
      <c r="B11" s="9" t="s">
        <v>279</v>
      </c>
      <c r="C11" s="143" t="s">
        <v>426</v>
      </c>
      <c r="D11" s="10" t="s">
        <v>426</v>
      </c>
      <c r="E11" s="10" t="s">
        <v>426</v>
      </c>
      <c r="F11" s="10" t="s">
        <v>426</v>
      </c>
      <c r="G11" s="10" t="s">
        <v>426</v>
      </c>
      <c r="H11" s="10" t="s">
        <v>426</v>
      </c>
      <c r="I11" s="10" t="s">
        <v>426</v>
      </c>
      <c r="J11" s="10" t="s">
        <v>426</v>
      </c>
      <c r="K11" s="10" t="s">
        <v>426</v>
      </c>
      <c r="L11" s="10" t="s">
        <v>426</v>
      </c>
      <c r="M11" s="10" t="s">
        <v>426</v>
      </c>
      <c r="N11" s="10" t="s">
        <v>426</v>
      </c>
      <c r="O11" s="10" t="s">
        <v>426</v>
      </c>
      <c r="P11" s="10" t="s">
        <v>426</v>
      </c>
      <c r="Q11" s="10" t="s">
        <v>426</v>
      </c>
    </row>
    <row r="12" spans="1:18" ht="30" customHeight="1" x14ac:dyDescent="0.45">
      <c r="A12" s="6" t="s">
        <v>94</v>
      </c>
      <c r="B12" s="9" t="s">
        <v>280</v>
      </c>
      <c r="C12" s="10" t="s">
        <v>426</v>
      </c>
      <c r="D12" s="10" t="s">
        <v>426</v>
      </c>
      <c r="E12" s="10" t="s">
        <v>426</v>
      </c>
      <c r="F12" s="10" t="s">
        <v>426</v>
      </c>
      <c r="G12" s="10" t="s">
        <v>426</v>
      </c>
      <c r="H12" s="10" t="s">
        <v>426</v>
      </c>
      <c r="I12" s="10" t="s">
        <v>426</v>
      </c>
      <c r="J12" s="10" t="s">
        <v>426</v>
      </c>
      <c r="K12" s="10" t="s">
        <v>426</v>
      </c>
      <c r="L12" s="10" t="s">
        <v>426</v>
      </c>
      <c r="M12" s="10" t="s">
        <v>426</v>
      </c>
      <c r="N12" s="10" t="s">
        <v>426</v>
      </c>
      <c r="O12" s="10" t="s">
        <v>426</v>
      </c>
      <c r="P12" s="10" t="s">
        <v>426</v>
      </c>
      <c r="Q12" s="10" t="s">
        <v>426</v>
      </c>
    </row>
    <row r="13" spans="1:18" ht="30" customHeight="1" x14ac:dyDescent="0.45">
      <c r="A13" s="6" t="s">
        <v>104</v>
      </c>
      <c r="B13" s="9" t="s">
        <v>531</v>
      </c>
      <c r="C13" s="10" t="s">
        <v>426</v>
      </c>
      <c r="D13" s="10" t="s">
        <v>426</v>
      </c>
      <c r="E13" s="10" t="s">
        <v>426</v>
      </c>
      <c r="F13" s="10" t="s">
        <v>426</v>
      </c>
      <c r="G13" s="10" t="s">
        <v>426</v>
      </c>
      <c r="H13" s="10" t="s">
        <v>426</v>
      </c>
      <c r="I13" s="10" t="s">
        <v>426</v>
      </c>
      <c r="J13" s="10" t="s">
        <v>426</v>
      </c>
      <c r="K13" s="10" t="s">
        <v>426</v>
      </c>
      <c r="L13" s="10" t="s">
        <v>426</v>
      </c>
      <c r="M13" s="10" t="s">
        <v>426</v>
      </c>
      <c r="N13" s="10" t="s">
        <v>426</v>
      </c>
      <c r="O13" s="10" t="s">
        <v>426</v>
      </c>
      <c r="P13" s="10" t="s">
        <v>426</v>
      </c>
      <c r="Q13" s="10" t="s">
        <v>426</v>
      </c>
    </row>
    <row r="14" spans="1:18" ht="30" customHeight="1" x14ac:dyDescent="0.45">
      <c r="A14" s="6" t="s">
        <v>757</v>
      </c>
      <c r="B14" s="9" t="s">
        <v>469</v>
      </c>
      <c r="C14" s="9" t="s">
        <v>470</v>
      </c>
      <c r="D14" s="15" t="s">
        <v>471</v>
      </c>
      <c r="E14" s="9" t="s">
        <v>472</v>
      </c>
      <c r="F14" s="9" t="s">
        <v>473</v>
      </c>
      <c r="G14" s="9" t="s">
        <v>474</v>
      </c>
      <c r="H14" s="9" t="s">
        <v>475</v>
      </c>
      <c r="I14" s="9" t="s">
        <v>476</v>
      </c>
      <c r="J14" s="9" t="s">
        <v>477</v>
      </c>
      <c r="K14" s="9" t="s">
        <v>478</v>
      </c>
      <c r="L14" s="9" t="s">
        <v>532</v>
      </c>
      <c r="M14" s="9" t="s">
        <v>479</v>
      </c>
      <c r="N14" s="9" t="s">
        <v>480</v>
      </c>
      <c r="O14" s="9" t="s">
        <v>533</v>
      </c>
      <c r="P14" s="9" t="s">
        <v>481</v>
      </c>
      <c r="Q14" s="9" t="s">
        <v>482</v>
      </c>
      <c r="R14" s="143" t="s">
        <v>426</v>
      </c>
    </row>
    <row r="15" spans="1:18" ht="30" customHeight="1" x14ac:dyDescent="0.45">
      <c r="A15" s="6" t="s">
        <v>111</v>
      </c>
      <c r="B15" s="9" t="s">
        <v>281</v>
      </c>
      <c r="C15" s="9" t="s">
        <v>483</v>
      </c>
      <c r="D15" s="9" t="s">
        <v>282</v>
      </c>
      <c r="E15" s="9" t="s">
        <v>484</v>
      </c>
      <c r="F15" s="9" t="s">
        <v>485</v>
      </c>
      <c r="G15" s="9" t="s">
        <v>283</v>
      </c>
      <c r="H15" s="9" t="s">
        <v>486</v>
      </c>
      <c r="I15" s="9" t="s">
        <v>487</v>
      </c>
      <c r="J15" s="9" t="s">
        <v>488</v>
      </c>
      <c r="K15" s="9" t="s">
        <v>284</v>
      </c>
      <c r="L15" s="9" t="s">
        <v>489</v>
      </c>
      <c r="M15" s="9" t="s">
        <v>490</v>
      </c>
      <c r="N15" s="9" t="s">
        <v>491</v>
      </c>
      <c r="O15" s="143" t="s">
        <v>426</v>
      </c>
      <c r="P15" s="10" t="s">
        <v>426</v>
      </c>
      <c r="Q15" s="10" t="s">
        <v>426</v>
      </c>
    </row>
    <row r="16" spans="1:18" ht="30" customHeight="1" x14ac:dyDescent="0.45">
      <c r="A16" s="6" t="s">
        <v>114</v>
      </c>
      <c r="B16" s="9" t="s">
        <v>534</v>
      </c>
      <c r="C16" s="10" t="s">
        <v>426</v>
      </c>
      <c r="D16" s="10" t="s">
        <v>426</v>
      </c>
      <c r="E16" s="10" t="s">
        <v>426</v>
      </c>
      <c r="F16" s="10" t="s">
        <v>426</v>
      </c>
      <c r="G16" s="10" t="s">
        <v>426</v>
      </c>
      <c r="H16" s="10" t="s">
        <v>426</v>
      </c>
      <c r="I16" s="10" t="s">
        <v>426</v>
      </c>
      <c r="J16" s="10" t="s">
        <v>426</v>
      </c>
      <c r="K16" s="10" t="s">
        <v>426</v>
      </c>
      <c r="L16" s="10" t="s">
        <v>426</v>
      </c>
      <c r="M16" s="10" t="s">
        <v>426</v>
      </c>
      <c r="N16" s="10" t="s">
        <v>426</v>
      </c>
      <c r="O16" s="10" t="s">
        <v>426</v>
      </c>
      <c r="P16" s="10" t="s">
        <v>426</v>
      </c>
      <c r="Q16" s="10" t="s">
        <v>426</v>
      </c>
    </row>
    <row r="17" spans="1:17" ht="30" customHeight="1" x14ac:dyDescent="0.45">
      <c r="A17" s="4" t="s">
        <v>128</v>
      </c>
      <c r="B17" s="11" t="s">
        <v>492</v>
      </c>
      <c r="C17" s="10" t="s">
        <v>426</v>
      </c>
      <c r="D17" s="10" t="s">
        <v>426</v>
      </c>
      <c r="F17" s="10" t="s">
        <v>426</v>
      </c>
      <c r="G17" s="10" t="s">
        <v>426</v>
      </c>
      <c r="H17" s="10" t="s">
        <v>426</v>
      </c>
      <c r="I17" s="10" t="s">
        <v>426</v>
      </c>
      <c r="J17" s="10" t="s">
        <v>426</v>
      </c>
      <c r="K17" s="10" t="s">
        <v>426</v>
      </c>
      <c r="L17" s="10" t="s">
        <v>426</v>
      </c>
      <c r="M17" s="10" t="s">
        <v>426</v>
      </c>
      <c r="N17" s="10" t="s">
        <v>426</v>
      </c>
      <c r="O17" s="10" t="s">
        <v>426</v>
      </c>
      <c r="P17" s="10" t="s">
        <v>426</v>
      </c>
      <c r="Q17" s="10" t="s">
        <v>426</v>
      </c>
    </row>
    <row r="18" spans="1:17" ht="30" customHeight="1" x14ac:dyDescent="0.45">
      <c r="A18" s="6" t="s">
        <v>132</v>
      </c>
      <c r="B18" s="144" t="s">
        <v>493</v>
      </c>
      <c r="C18" s="9" t="s">
        <v>494</v>
      </c>
      <c r="D18" s="12" t="s">
        <v>495</v>
      </c>
      <c r="E18" s="10" t="s">
        <v>426</v>
      </c>
      <c r="F18" s="10" t="s">
        <v>426</v>
      </c>
      <c r="G18" s="10" t="s">
        <v>426</v>
      </c>
      <c r="H18" s="10" t="s">
        <v>426</v>
      </c>
      <c r="I18" s="10" t="s">
        <v>426</v>
      </c>
      <c r="J18" s="10" t="s">
        <v>426</v>
      </c>
      <c r="K18" s="10" t="s">
        <v>426</v>
      </c>
      <c r="L18" s="10" t="s">
        <v>426</v>
      </c>
      <c r="M18" s="10" t="s">
        <v>426</v>
      </c>
      <c r="N18" s="10" t="s">
        <v>426</v>
      </c>
      <c r="O18" s="10" t="s">
        <v>426</v>
      </c>
      <c r="P18" s="10" t="s">
        <v>426</v>
      </c>
      <c r="Q18" s="10" t="s">
        <v>426</v>
      </c>
    </row>
    <row r="19" spans="1:17" ht="30" customHeight="1" x14ac:dyDescent="0.45">
      <c r="A19" s="6" t="s">
        <v>135</v>
      </c>
      <c r="B19" s="9" t="s">
        <v>496</v>
      </c>
      <c r="C19" s="9" t="s">
        <v>497</v>
      </c>
      <c r="D19" s="9" t="s">
        <v>498</v>
      </c>
      <c r="E19" s="8" t="s">
        <v>285</v>
      </c>
      <c r="F19" s="10" t="s">
        <v>426</v>
      </c>
      <c r="G19" s="10" t="s">
        <v>426</v>
      </c>
      <c r="H19" s="10" t="s">
        <v>426</v>
      </c>
      <c r="I19" s="10" t="s">
        <v>426</v>
      </c>
      <c r="J19" s="10" t="s">
        <v>426</v>
      </c>
      <c r="K19" s="10" t="s">
        <v>426</v>
      </c>
      <c r="L19" s="10" t="s">
        <v>426</v>
      </c>
      <c r="M19" s="10" t="s">
        <v>426</v>
      </c>
      <c r="N19" s="10" t="s">
        <v>426</v>
      </c>
      <c r="O19" s="10" t="s">
        <v>426</v>
      </c>
      <c r="P19" s="10" t="s">
        <v>426</v>
      </c>
      <c r="Q19" s="10" t="s">
        <v>426</v>
      </c>
    </row>
    <row r="20" spans="1:17" ht="30" customHeight="1" x14ac:dyDescent="0.45">
      <c r="A20" s="6" t="s">
        <v>499</v>
      </c>
      <c r="B20" s="9" t="s">
        <v>535</v>
      </c>
      <c r="C20" s="9" t="s">
        <v>286</v>
      </c>
      <c r="D20" s="10" t="s">
        <v>426</v>
      </c>
      <c r="E20" s="10" t="s">
        <v>426</v>
      </c>
      <c r="F20" s="10" t="s">
        <v>426</v>
      </c>
      <c r="G20" s="10" t="s">
        <v>426</v>
      </c>
      <c r="H20" s="10" t="s">
        <v>426</v>
      </c>
      <c r="I20" s="10" t="s">
        <v>426</v>
      </c>
      <c r="J20" s="10" t="s">
        <v>426</v>
      </c>
      <c r="K20" s="10" t="s">
        <v>426</v>
      </c>
      <c r="L20" s="10" t="s">
        <v>426</v>
      </c>
      <c r="M20" s="10" t="s">
        <v>426</v>
      </c>
      <c r="N20" s="10" t="s">
        <v>426</v>
      </c>
      <c r="O20" s="10" t="s">
        <v>426</v>
      </c>
      <c r="P20" s="10" t="s">
        <v>426</v>
      </c>
      <c r="Q20" s="10" t="s">
        <v>426</v>
      </c>
    </row>
    <row r="21" spans="1:17" ht="30" customHeight="1" x14ac:dyDescent="0.45">
      <c r="A21" s="6" t="s">
        <v>541</v>
      </c>
      <c r="B21" s="9" t="s">
        <v>542</v>
      </c>
      <c r="C21" s="10" t="s">
        <v>426</v>
      </c>
      <c r="D21" s="10" t="s">
        <v>426</v>
      </c>
      <c r="E21" s="10" t="s">
        <v>426</v>
      </c>
      <c r="F21" s="10" t="s">
        <v>426</v>
      </c>
      <c r="G21" s="10" t="s">
        <v>426</v>
      </c>
      <c r="H21" s="10" t="s">
        <v>426</v>
      </c>
      <c r="I21" s="10" t="s">
        <v>426</v>
      </c>
      <c r="J21" s="10" t="s">
        <v>426</v>
      </c>
      <c r="K21" s="10" t="s">
        <v>426</v>
      </c>
      <c r="L21" s="10" t="s">
        <v>426</v>
      </c>
      <c r="M21" s="10" t="s">
        <v>426</v>
      </c>
      <c r="N21" s="10" t="s">
        <v>426</v>
      </c>
      <c r="O21" s="10" t="s">
        <v>426</v>
      </c>
      <c r="P21" s="10" t="s">
        <v>426</v>
      </c>
      <c r="Q21" s="10" t="s">
        <v>426</v>
      </c>
    </row>
    <row r="22" spans="1:17" ht="30" customHeight="1" x14ac:dyDescent="0.45">
      <c r="A22" s="6" t="s">
        <v>201</v>
      </c>
      <c r="B22" s="9" t="s">
        <v>536</v>
      </c>
      <c r="C22" s="9" t="s">
        <v>537</v>
      </c>
      <c r="D22" s="8" t="s">
        <v>500</v>
      </c>
      <c r="E22" s="10" t="s">
        <v>426</v>
      </c>
      <c r="F22" s="10" t="s">
        <v>426</v>
      </c>
      <c r="G22" s="10" t="s">
        <v>426</v>
      </c>
      <c r="H22" s="10" t="s">
        <v>426</v>
      </c>
      <c r="I22" s="10" t="s">
        <v>426</v>
      </c>
      <c r="J22" s="10" t="s">
        <v>426</v>
      </c>
      <c r="K22" s="10" t="s">
        <v>426</v>
      </c>
      <c r="L22" s="10" t="s">
        <v>426</v>
      </c>
      <c r="M22" s="10" t="s">
        <v>426</v>
      </c>
      <c r="N22" s="10" t="s">
        <v>426</v>
      </c>
      <c r="O22" s="10" t="s">
        <v>426</v>
      </c>
      <c r="P22" s="10" t="s">
        <v>426</v>
      </c>
      <c r="Q22" s="10" t="s">
        <v>426</v>
      </c>
    </row>
    <row r="23" spans="1:17" ht="30" customHeight="1" x14ac:dyDescent="0.45">
      <c r="A23" s="4" t="s">
        <v>214</v>
      </c>
      <c r="B23" s="8" t="s">
        <v>501</v>
      </c>
      <c r="C23" s="10" t="s">
        <v>426</v>
      </c>
      <c r="D23" s="10" t="s">
        <v>426</v>
      </c>
      <c r="E23" s="10" t="s">
        <v>426</v>
      </c>
      <c r="F23" s="10" t="s">
        <v>426</v>
      </c>
      <c r="G23" s="10" t="s">
        <v>426</v>
      </c>
      <c r="H23" s="10" t="s">
        <v>426</v>
      </c>
      <c r="I23" s="10" t="s">
        <v>426</v>
      </c>
      <c r="J23" s="10" t="s">
        <v>426</v>
      </c>
      <c r="K23" s="10" t="s">
        <v>426</v>
      </c>
      <c r="L23" s="10" t="s">
        <v>426</v>
      </c>
      <c r="M23" s="10" t="s">
        <v>426</v>
      </c>
      <c r="N23" s="10" t="s">
        <v>426</v>
      </c>
      <c r="O23" s="10" t="s">
        <v>426</v>
      </c>
      <c r="P23" s="10" t="s">
        <v>426</v>
      </c>
      <c r="Q23" s="10" t="s">
        <v>426</v>
      </c>
    </row>
    <row r="24" spans="1:17" ht="30" customHeight="1" x14ac:dyDescent="0.45">
      <c r="A24" s="6" t="s">
        <v>219</v>
      </c>
      <c r="B24" s="9" t="s">
        <v>502</v>
      </c>
      <c r="C24" s="9" t="s">
        <v>287</v>
      </c>
      <c r="D24" s="10" t="s">
        <v>426</v>
      </c>
      <c r="E24" s="10" t="s">
        <v>426</v>
      </c>
      <c r="F24" s="10" t="s">
        <v>426</v>
      </c>
      <c r="G24" s="10" t="s">
        <v>426</v>
      </c>
      <c r="H24" s="10" t="s">
        <v>426</v>
      </c>
      <c r="I24" s="10" t="s">
        <v>426</v>
      </c>
      <c r="J24" s="10" t="s">
        <v>426</v>
      </c>
      <c r="K24" s="10" t="s">
        <v>426</v>
      </c>
      <c r="L24" s="10" t="s">
        <v>426</v>
      </c>
      <c r="M24" s="10" t="s">
        <v>426</v>
      </c>
      <c r="N24" s="10" t="s">
        <v>426</v>
      </c>
      <c r="O24" s="10" t="s">
        <v>426</v>
      </c>
      <c r="P24" s="10" t="s">
        <v>426</v>
      </c>
      <c r="Q24" s="10" t="s">
        <v>426</v>
      </c>
    </row>
    <row r="25" spans="1:17" ht="30" customHeight="1" x14ac:dyDescent="0.45">
      <c r="A25" s="6" t="s">
        <v>226</v>
      </c>
      <c r="B25" s="9" t="s">
        <v>503</v>
      </c>
      <c r="C25" s="9" t="s">
        <v>288</v>
      </c>
      <c r="D25" s="9" t="s">
        <v>289</v>
      </c>
      <c r="E25" s="10" t="s">
        <v>426</v>
      </c>
      <c r="F25" s="10" t="s">
        <v>426</v>
      </c>
      <c r="G25" s="10" t="s">
        <v>426</v>
      </c>
      <c r="H25" s="10" t="s">
        <v>426</v>
      </c>
      <c r="I25" s="10" t="s">
        <v>426</v>
      </c>
      <c r="J25" s="10" t="s">
        <v>426</v>
      </c>
      <c r="K25" s="10" t="s">
        <v>426</v>
      </c>
      <c r="L25" s="10" t="s">
        <v>426</v>
      </c>
      <c r="M25" s="10" t="s">
        <v>426</v>
      </c>
      <c r="N25" s="10" t="s">
        <v>426</v>
      </c>
      <c r="O25" s="10" t="s">
        <v>426</v>
      </c>
      <c r="P25" s="10" t="s">
        <v>426</v>
      </c>
      <c r="Q25" s="10" t="s">
        <v>426</v>
      </c>
    </row>
    <row r="26" spans="1:17" ht="30" customHeight="1" x14ac:dyDescent="0.45">
      <c r="A26" s="5" t="s">
        <v>234</v>
      </c>
      <c r="B26" s="9" t="s">
        <v>290</v>
      </c>
      <c r="C26" s="10" t="s">
        <v>426</v>
      </c>
      <c r="D26" s="10" t="s">
        <v>426</v>
      </c>
      <c r="E26" s="10" t="s">
        <v>426</v>
      </c>
      <c r="F26" s="10" t="s">
        <v>426</v>
      </c>
      <c r="G26" s="10" t="s">
        <v>426</v>
      </c>
      <c r="H26" s="10" t="s">
        <v>426</v>
      </c>
      <c r="I26" s="10" t="s">
        <v>426</v>
      </c>
      <c r="J26" s="10" t="s">
        <v>426</v>
      </c>
      <c r="K26" s="10" t="s">
        <v>426</v>
      </c>
      <c r="L26" s="10" t="s">
        <v>426</v>
      </c>
      <c r="M26" s="10" t="s">
        <v>426</v>
      </c>
      <c r="N26" s="10" t="s">
        <v>426</v>
      </c>
      <c r="O26" s="10" t="s">
        <v>426</v>
      </c>
      <c r="P26" s="10" t="s">
        <v>426</v>
      </c>
      <c r="Q26" s="10" t="s">
        <v>426</v>
      </c>
    </row>
    <row r="27" spans="1:17" ht="30" customHeight="1" x14ac:dyDescent="0.45">
      <c r="A27" s="6" t="s">
        <v>235</v>
      </c>
      <c r="B27" s="9" t="s">
        <v>291</v>
      </c>
      <c r="C27" s="10" t="s">
        <v>504</v>
      </c>
      <c r="D27" s="10" t="s">
        <v>426</v>
      </c>
      <c r="E27" s="10" t="s">
        <v>426</v>
      </c>
      <c r="F27" s="10" t="s">
        <v>426</v>
      </c>
      <c r="G27" s="10" t="s">
        <v>426</v>
      </c>
      <c r="H27" s="10" t="s">
        <v>426</v>
      </c>
      <c r="I27" s="10" t="s">
        <v>426</v>
      </c>
      <c r="J27" s="10" t="s">
        <v>426</v>
      </c>
      <c r="K27" s="10" t="s">
        <v>426</v>
      </c>
      <c r="L27" s="10" t="s">
        <v>426</v>
      </c>
      <c r="M27" s="10" t="s">
        <v>426</v>
      </c>
      <c r="N27" s="10" t="s">
        <v>426</v>
      </c>
      <c r="O27" s="10" t="s">
        <v>426</v>
      </c>
      <c r="P27" s="10" t="s">
        <v>426</v>
      </c>
      <c r="Q27" s="10" t="s">
        <v>426</v>
      </c>
    </row>
    <row r="28" spans="1:17" ht="30" customHeight="1" x14ac:dyDescent="0.45">
      <c r="A28" s="6" t="s">
        <v>237</v>
      </c>
      <c r="B28" s="9" t="s">
        <v>292</v>
      </c>
      <c r="C28" s="9" t="s">
        <v>505</v>
      </c>
      <c r="D28" s="10" t="s">
        <v>426</v>
      </c>
      <c r="E28" s="10" t="s">
        <v>426</v>
      </c>
      <c r="F28" s="10" t="s">
        <v>426</v>
      </c>
      <c r="G28" s="10" t="s">
        <v>426</v>
      </c>
      <c r="H28" s="10" t="s">
        <v>426</v>
      </c>
      <c r="I28" s="10" t="s">
        <v>426</v>
      </c>
      <c r="J28" s="10" t="s">
        <v>426</v>
      </c>
      <c r="K28" s="10" t="s">
        <v>426</v>
      </c>
      <c r="L28" s="10" t="s">
        <v>426</v>
      </c>
      <c r="M28" s="10" t="s">
        <v>426</v>
      </c>
      <c r="N28" s="10" t="s">
        <v>426</v>
      </c>
      <c r="O28" s="10" t="s">
        <v>426</v>
      </c>
      <c r="P28" s="10" t="s">
        <v>426</v>
      </c>
      <c r="Q28" s="10" t="s">
        <v>426</v>
      </c>
    </row>
    <row r="29" spans="1:17" ht="30" customHeight="1" x14ac:dyDescent="0.45">
      <c r="A29" s="6" t="s">
        <v>240</v>
      </c>
      <c r="B29" s="9" t="s">
        <v>293</v>
      </c>
      <c r="C29" s="9" t="s">
        <v>294</v>
      </c>
      <c r="D29" s="9" t="s">
        <v>295</v>
      </c>
      <c r="E29" s="10" t="s">
        <v>426</v>
      </c>
      <c r="F29" s="10" t="s">
        <v>426</v>
      </c>
      <c r="G29" s="10" t="s">
        <v>426</v>
      </c>
      <c r="H29" s="10" t="s">
        <v>426</v>
      </c>
      <c r="I29" s="10" t="s">
        <v>426</v>
      </c>
      <c r="J29" s="10" t="s">
        <v>426</v>
      </c>
      <c r="K29" s="10" t="s">
        <v>426</v>
      </c>
      <c r="L29" s="10" t="s">
        <v>426</v>
      </c>
      <c r="M29" s="10" t="s">
        <v>426</v>
      </c>
      <c r="N29" s="10" t="s">
        <v>426</v>
      </c>
      <c r="O29" s="10" t="s">
        <v>426</v>
      </c>
      <c r="P29" s="10" t="s">
        <v>426</v>
      </c>
      <c r="Q29" s="10" t="s">
        <v>426</v>
      </c>
    </row>
    <row r="30" spans="1:17" ht="30" customHeight="1" x14ac:dyDescent="0.45">
      <c r="A30" s="4" t="s">
        <v>506</v>
      </c>
      <c r="B30" s="8" t="s">
        <v>538</v>
      </c>
      <c r="C30" s="10" t="s">
        <v>426</v>
      </c>
      <c r="D30" s="10" t="s">
        <v>426</v>
      </c>
      <c r="E30" s="10" t="s">
        <v>426</v>
      </c>
      <c r="F30" s="10" t="s">
        <v>426</v>
      </c>
      <c r="G30" s="10" t="s">
        <v>426</v>
      </c>
      <c r="H30" s="10" t="s">
        <v>426</v>
      </c>
      <c r="I30" s="10" t="s">
        <v>426</v>
      </c>
      <c r="J30" s="10" t="s">
        <v>426</v>
      </c>
      <c r="K30" s="10" t="s">
        <v>426</v>
      </c>
      <c r="L30" s="10" t="s">
        <v>426</v>
      </c>
      <c r="M30" s="10" t="s">
        <v>426</v>
      </c>
      <c r="N30" s="10" t="s">
        <v>426</v>
      </c>
      <c r="O30" s="10" t="s">
        <v>426</v>
      </c>
      <c r="P30" s="10" t="s">
        <v>426</v>
      </c>
      <c r="Q30" s="10" t="s">
        <v>426</v>
      </c>
    </row>
    <row r="31" spans="1:17" ht="30" customHeight="1" x14ac:dyDescent="0.45">
      <c r="A31" s="6" t="s">
        <v>507</v>
      </c>
      <c r="B31" s="15" t="s">
        <v>508</v>
      </c>
      <c r="C31" s="9" t="s">
        <v>509</v>
      </c>
      <c r="D31" s="16" t="s">
        <v>510</v>
      </c>
      <c r="E31" s="9" t="s">
        <v>511</v>
      </c>
      <c r="F31" s="9" t="s">
        <v>540</v>
      </c>
      <c r="G31" s="9" t="s">
        <v>512</v>
      </c>
      <c r="H31" s="9" t="s">
        <v>297</v>
      </c>
      <c r="I31" s="9" t="s">
        <v>296</v>
      </c>
      <c r="J31" s="9" t="s">
        <v>298</v>
      </c>
      <c r="K31" s="13" t="s">
        <v>299</v>
      </c>
      <c r="L31" s="14" t="s">
        <v>300</v>
      </c>
      <c r="M31" s="10" t="s">
        <v>426</v>
      </c>
      <c r="N31" s="10" t="s">
        <v>426</v>
      </c>
      <c r="O31" s="10" t="s">
        <v>426</v>
      </c>
      <c r="P31" s="10" t="s">
        <v>426</v>
      </c>
      <c r="Q31" s="10" t="s">
        <v>426</v>
      </c>
    </row>
    <row r="32" spans="1:17" ht="30" customHeight="1" x14ac:dyDescent="0.45">
      <c r="A32" s="6" t="s">
        <v>262</v>
      </c>
      <c r="B32" s="9" t="s">
        <v>539</v>
      </c>
      <c r="C32" s="9" t="s">
        <v>301</v>
      </c>
      <c r="D32" s="9" t="s">
        <v>513</v>
      </c>
      <c r="E32" s="9" t="s">
        <v>758</v>
      </c>
      <c r="F32" s="9" t="s">
        <v>302</v>
      </c>
      <c r="G32" s="10" t="s">
        <v>426</v>
      </c>
      <c r="H32" s="10" t="s">
        <v>426</v>
      </c>
      <c r="I32" s="10" t="s">
        <v>426</v>
      </c>
      <c r="J32" s="10" t="s">
        <v>426</v>
      </c>
      <c r="K32" s="10" t="s">
        <v>426</v>
      </c>
      <c r="L32" s="10" t="s">
        <v>426</v>
      </c>
      <c r="M32" s="10" t="s">
        <v>426</v>
      </c>
      <c r="N32" s="10" t="s">
        <v>426</v>
      </c>
      <c r="O32" s="10" t="s">
        <v>426</v>
      </c>
      <c r="P32" s="10" t="s">
        <v>426</v>
      </c>
      <c r="Q32" s="10" t="s">
        <v>426</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2"/>
  <sheetViews>
    <sheetView workbookViewId="0">
      <selection activeCell="D1" sqref="D1"/>
    </sheetView>
  </sheetViews>
  <sheetFormatPr defaultRowHeight="18" x14ac:dyDescent="0.45"/>
  <sheetData>
    <row r="1" spans="1:4" x14ac:dyDescent="0.45">
      <c r="A1" t="s">
        <v>24</v>
      </c>
      <c r="B1" t="s">
        <v>31</v>
      </c>
      <c r="C1" t="s">
        <v>29</v>
      </c>
      <c r="D1" t="s">
        <v>30</v>
      </c>
    </row>
    <row r="2" spans="1:4" x14ac:dyDescent="0.45">
      <c r="A2" t="s">
        <v>422</v>
      </c>
      <c r="B2" t="s">
        <v>421</v>
      </c>
      <c r="D2" t="s">
        <v>421</v>
      </c>
    </row>
    <row r="3" spans="1:4" x14ac:dyDescent="0.45">
      <c r="A3" t="s">
        <v>25</v>
      </c>
      <c r="B3" t="s">
        <v>27</v>
      </c>
      <c r="D3" t="s">
        <v>32</v>
      </c>
    </row>
    <row r="4" spans="1:4" x14ac:dyDescent="0.45">
      <c r="A4" t="s">
        <v>26</v>
      </c>
      <c r="B4" t="s">
        <v>28</v>
      </c>
      <c r="D4" t="s">
        <v>33</v>
      </c>
    </row>
    <row r="5" spans="1:4" x14ac:dyDescent="0.45">
      <c r="D5" t="s">
        <v>34</v>
      </c>
    </row>
    <row r="6" spans="1:4" x14ac:dyDescent="0.45">
      <c r="D6" t="s">
        <v>35</v>
      </c>
    </row>
    <row r="7" spans="1:4" x14ac:dyDescent="0.45">
      <c r="D7" t="s">
        <v>36</v>
      </c>
    </row>
    <row r="8" spans="1:4" x14ac:dyDescent="0.45">
      <c r="D8" t="s">
        <v>37</v>
      </c>
    </row>
    <row r="9" spans="1:4" x14ac:dyDescent="0.45">
      <c r="D9" t="s">
        <v>38</v>
      </c>
    </row>
    <row r="10" spans="1:4" x14ac:dyDescent="0.45">
      <c r="D10" t="s">
        <v>39</v>
      </c>
    </row>
    <row r="11" spans="1:4" x14ac:dyDescent="0.45">
      <c r="D11" t="s">
        <v>40</v>
      </c>
    </row>
    <row r="12" spans="1:4" x14ac:dyDescent="0.45">
      <c r="D12" t="s">
        <v>41</v>
      </c>
    </row>
    <row r="13" spans="1:4" x14ac:dyDescent="0.45">
      <c r="D13" t="s">
        <v>42</v>
      </c>
    </row>
    <row r="14" spans="1:4" x14ac:dyDescent="0.45">
      <c r="D14" t="s">
        <v>43</v>
      </c>
    </row>
    <row r="15" spans="1:4" x14ac:dyDescent="0.45">
      <c r="D15" t="s">
        <v>44</v>
      </c>
    </row>
    <row r="16" spans="1:4" x14ac:dyDescent="0.45">
      <c r="D16" t="s">
        <v>45</v>
      </c>
    </row>
    <row r="17" spans="4:4" x14ac:dyDescent="0.45">
      <c r="D17" t="s">
        <v>46</v>
      </c>
    </row>
    <row r="18" spans="4:4" x14ac:dyDescent="0.45">
      <c r="D18" t="s">
        <v>47</v>
      </c>
    </row>
    <row r="19" spans="4:4" x14ac:dyDescent="0.45">
      <c r="D19" t="s">
        <v>48</v>
      </c>
    </row>
    <row r="20" spans="4:4" x14ac:dyDescent="0.45">
      <c r="D20" t="s">
        <v>49</v>
      </c>
    </row>
    <row r="21" spans="4:4" x14ac:dyDescent="0.45">
      <c r="D21" t="s">
        <v>50</v>
      </c>
    </row>
    <row r="22" spans="4:4" x14ac:dyDescent="0.45">
      <c r="D22" t="s">
        <v>51</v>
      </c>
    </row>
    <row r="23" spans="4:4" x14ac:dyDescent="0.45">
      <c r="D23" t="s">
        <v>52</v>
      </c>
    </row>
    <row r="24" spans="4:4" x14ac:dyDescent="0.45">
      <c r="D24" t="s">
        <v>53</v>
      </c>
    </row>
    <row r="25" spans="4:4" x14ac:dyDescent="0.45">
      <c r="D25" t="s">
        <v>54</v>
      </c>
    </row>
    <row r="26" spans="4:4" x14ac:dyDescent="0.45">
      <c r="D26" t="s">
        <v>55</v>
      </c>
    </row>
    <row r="27" spans="4:4" x14ac:dyDescent="0.45">
      <c r="D27" t="s">
        <v>56</v>
      </c>
    </row>
    <row r="28" spans="4:4" x14ac:dyDescent="0.45">
      <c r="D28" t="s">
        <v>57</v>
      </c>
    </row>
    <row r="29" spans="4:4" x14ac:dyDescent="0.45">
      <c r="D29" t="s">
        <v>58</v>
      </c>
    </row>
    <row r="30" spans="4:4" x14ac:dyDescent="0.45">
      <c r="D30" t="s">
        <v>59</v>
      </c>
    </row>
    <row r="31" spans="4:4" x14ac:dyDescent="0.45">
      <c r="D31" t="s">
        <v>60</v>
      </c>
    </row>
    <row r="32" spans="4:4" x14ac:dyDescent="0.45">
      <c r="D32" t="s">
        <v>61</v>
      </c>
    </row>
    <row r="33" spans="4:4" x14ac:dyDescent="0.45">
      <c r="D33" t="s">
        <v>62</v>
      </c>
    </row>
    <row r="34" spans="4:4" x14ac:dyDescent="0.45">
      <c r="D34" t="s">
        <v>63</v>
      </c>
    </row>
    <row r="35" spans="4:4" x14ac:dyDescent="0.45">
      <c r="D35" t="s">
        <v>64</v>
      </c>
    </row>
    <row r="36" spans="4:4" x14ac:dyDescent="0.45">
      <c r="D36" t="s">
        <v>65</v>
      </c>
    </row>
    <row r="37" spans="4:4" x14ac:dyDescent="0.45">
      <c r="D37" t="s">
        <v>66</v>
      </c>
    </row>
    <row r="38" spans="4:4" x14ac:dyDescent="0.45">
      <c r="D38" t="s">
        <v>67</v>
      </c>
    </row>
    <row r="39" spans="4:4" x14ac:dyDescent="0.45">
      <c r="D39" t="s">
        <v>68</v>
      </c>
    </row>
    <row r="40" spans="4:4" x14ac:dyDescent="0.45">
      <c r="D40" t="s">
        <v>69</v>
      </c>
    </row>
    <row r="41" spans="4:4" x14ac:dyDescent="0.45">
      <c r="D41" t="s">
        <v>70</v>
      </c>
    </row>
    <row r="42" spans="4:4" x14ac:dyDescent="0.45">
      <c r="D42" t="s">
        <v>71</v>
      </c>
    </row>
    <row r="43" spans="4:4" x14ac:dyDescent="0.45">
      <c r="D43" t="s">
        <v>72</v>
      </c>
    </row>
    <row r="44" spans="4:4" x14ac:dyDescent="0.45">
      <c r="D44" t="s">
        <v>73</v>
      </c>
    </row>
    <row r="45" spans="4:4" x14ac:dyDescent="0.45">
      <c r="D45" t="s">
        <v>74</v>
      </c>
    </row>
    <row r="46" spans="4:4" x14ac:dyDescent="0.45">
      <c r="D46" t="s">
        <v>75</v>
      </c>
    </row>
    <row r="47" spans="4:4" x14ac:dyDescent="0.45">
      <c r="D47" t="s">
        <v>76</v>
      </c>
    </row>
    <row r="48" spans="4:4" x14ac:dyDescent="0.45">
      <c r="D48" t="s">
        <v>77</v>
      </c>
    </row>
    <row r="49" spans="4:4" x14ac:dyDescent="0.45">
      <c r="D49" t="s">
        <v>78</v>
      </c>
    </row>
    <row r="50" spans="4:4" x14ac:dyDescent="0.45">
      <c r="D50" t="s">
        <v>79</v>
      </c>
    </row>
    <row r="51" spans="4:4" x14ac:dyDescent="0.45">
      <c r="D51" t="s">
        <v>80</v>
      </c>
    </row>
    <row r="52" spans="4:4" x14ac:dyDescent="0.45">
      <c r="D52" t="s">
        <v>81</v>
      </c>
    </row>
    <row r="53" spans="4:4" x14ac:dyDescent="0.45">
      <c r="D53" t="s">
        <v>82</v>
      </c>
    </row>
    <row r="54" spans="4:4" x14ac:dyDescent="0.45">
      <c r="D54" t="s">
        <v>83</v>
      </c>
    </row>
    <row r="55" spans="4:4" x14ac:dyDescent="0.45">
      <c r="D55" t="s">
        <v>84</v>
      </c>
    </row>
    <row r="56" spans="4:4" x14ac:dyDescent="0.45">
      <c r="D56" t="s">
        <v>85</v>
      </c>
    </row>
    <row r="57" spans="4:4" x14ac:dyDescent="0.45">
      <c r="D57" t="s">
        <v>86</v>
      </c>
    </row>
    <row r="58" spans="4:4" x14ac:dyDescent="0.45">
      <c r="D58" t="s">
        <v>87</v>
      </c>
    </row>
    <row r="59" spans="4:4" x14ac:dyDescent="0.45">
      <c r="D59" t="s">
        <v>88</v>
      </c>
    </row>
    <row r="60" spans="4:4" x14ac:dyDescent="0.45">
      <c r="D60" t="s">
        <v>89</v>
      </c>
    </row>
    <row r="61" spans="4:4" x14ac:dyDescent="0.45">
      <c r="D61" t="s">
        <v>90</v>
      </c>
    </row>
    <row r="62" spans="4:4" x14ac:dyDescent="0.45">
      <c r="D62" t="s">
        <v>91</v>
      </c>
    </row>
    <row r="63" spans="4:4" x14ac:dyDescent="0.45">
      <c r="D63" t="s">
        <v>92</v>
      </c>
    </row>
    <row r="64" spans="4:4" x14ac:dyDescent="0.45">
      <c r="D64" t="s">
        <v>93</v>
      </c>
    </row>
    <row r="65" spans="4:4" x14ac:dyDescent="0.45">
      <c r="D65" t="s">
        <v>94</v>
      </c>
    </row>
    <row r="66" spans="4:4" x14ac:dyDescent="0.45">
      <c r="D66" t="s">
        <v>95</v>
      </c>
    </row>
    <row r="67" spans="4:4" x14ac:dyDescent="0.45">
      <c r="D67" t="s">
        <v>96</v>
      </c>
    </row>
    <row r="68" spans="4:4" x14ac:dyDescent="0.45">
      <c r="D68" t="s">
        <v>97</v>
      </c>
    </row>
    <row r="69" spans="4:4" x14ac:dyDescent="0.45">
      <c r="D69" t="s">
        <v>98</v>
      </c>
    </row>
    <row r="70" spans="4:4" x14ac:dyDescent="0.45">
      <c r="D70" t="s">
        <v>99</v>
      </c>
    </row>
    <row r="71" spans="4:4" x14ac:dyDescent="0.45">
      <c r="D71" t="s">
        <v>100</v>
      </c>
    </row>
    <row r="72" spans="4:4" x14ac:dyDescent="0.45">
      <c r="D72" t="s">
        <v>101</v>
      </c>
    </row>
    <row r="73" spans="4:4" x14ac:dyDescent="0.45">
      <c r="D73" t="s">
        <v>102</v>
      </c>
    </row>
    <row r="74" spans="4:4" x14ac:dyDescent="0.45">
      <c r="D74" t="s">
        <v>103</v>
      </c>
    </row>
    <row r="75" spans="4:4" x14ac:dyDescent="0.45">
      <c r="D75" t="s">
        <v>104</v>
      </c>
    </row>
    <row r="76" spans="4:4" x14ac:dyDescent="0.45">
      <c r="D76" t="s">
        <v>105</v>
      </c>
    </row>
    <row r="77" spans="4:4" x14ac:dyDescent="0.45">
      <c r="D77" t="s">
        <v>106</v>
      </c>
    </row>
    <row r="78" spans="4:4" x14ac:dyDescent="0.45">
      <c r="D78" t="s">
        <v>107</v>
      </c>
    </row>
    <row r="79" spans="4:4" x14ac:dyDescent="0.45">
      <c r="D79" t="s">
        <v>108</v>
      </c>
    </row>
    <row r="80" spans="4:4" x14ac:dyDescent="0.45">
      <c r="D80" t="s">
        <v>109</v>
      </c>
    </row>
    <row r="81" spans="4:4" x14ac:dyDescent="0.45">
      <c r="D81" t="s">
        <v>110</v>
      </c>
    </row>
    <row r="82" spans="4:4" x14ac:dyDescent="0.45">
      <c r="D82" t="s">
        <v>111</v>
      </c>
    </row>
    <row r="83" spans="4:4" x14ac:dyDescent="0.45">
      <c r="D83" t="s">
        <v>112</v>
      </c>
    </row>
    <row r="84" spans="4:4" x14ac:dyDescent="0.45">
      <c r="D84" t="s">
        <v>113</v>
      </c>
    </row>
    <row r="85" spans="4:4" x14ac:dyDescent="0.45">
      <c r="D85" t="s">
        <v>114</v>
      </c>
    </row>
    <row r="86" spans="4:4" x14ac:dyDescent="0.45">
      <c r="D86" t="s">
        <v>115</v>
      </c>
    </row>
    <row r="87" spans="4:4" x14ac:dyDescent="0.45">
      <c r="D87" t="s">
        <v>116</v>
      </c>
    </row>
    <row r="88" spans="4:4" x14ac:dyDescent="0.45">
      <c r="D88" t="s">
        <v>117</v>
      </c>
    </row>
    <row r="89" spans="4:4" x14ac:dyDescent="0.45">
      <c r="D89" t="s">
        <v>118</v>
      </c>
    </row>
    <row r="90" spans="4:4" x14ac:dyDescent="0.45">
      <c r="D90" t="s">
        <v>119</v>
      </c>
    </row>
    <row r="91" spans="4:4" x14ac:dyDescent="0.45">
      <c r="D91" t="s">
        <v>120</v>
      </c>
    </row>
    <row r="92" spans="4:4" x14ac:dyDescent="0.45">
      <c r="D92" t="s">
        <v>121</v>
      </c>
    </row>
    <row r="93" spans="4:4" x14ac:dyDescent="0.45">
      <c r="D93" t="s">
        <v>122</v>
      </c>
    </row>
    <row r="94" spans="4:4" x14ac:dyDescent="0.45">
      <c r="D94" t="s">
        <v>123</v>
      </c>
    </row>
    <row r="95" spans="4:4" x14ac:dyDescent="0.45">
      <c r="D95" t="s">
        <v>124</v>
      </c>
    </row>
    <row r="96" spans="4:4" x14ac:dyDescent="0.45">
      <c r="D96" t="s">
        <v>125</v>
      </c>
    </row>
    <row r="97" spans="4:4" x14ac:dyDescent="0.45">
      <c r="D97" t="s">
        <v>126</v>
      </c>
    </row>
    <row r="98" spans="4:4" x14ac:dyDescent="0.45">
      <c r="D98" t="s">
        <v>127</v>
      </c>
    </row>
    <row r="99" spans="4:4" x14ac:dyDescent="0.45">
      <c r="D99" t="s">
        <v>128</v>
      </c>
    </row>
    <row r="100" spans="4:4" x14ac:dyDescent="0.45">
      <c r="D100" t="s">
        <v>129</v>
      </c>
    </row>
    <row r="101" spans="4:4" x14ac:dyDescent="0.45">
      <c r="D101" t="s">
        <v>130</v>
      </c>
    </row>
    <row r="102" spans="4:4" x14ac:dyDescent="0.45">
      <c r="D102" t="s">
        <v>131</v>
      </c>
    </row>
    <row r="103" spans="4:4" x14ac:dyDescent="0.45">
      <c r="D103" t="s">
        <v>132</v>
      </c>
    </row>
    <row r="104" spans="4:4" x14ac:dyDescent="0.45">
      <c r="D104" t="s">
        <v>133</v>
      </c>
    </row>
    <row r="105" spans="4:4" x14ac:dyDescent="0.45">
      <c r="D105" t="s">
        <v>134</v>
      </c>
    </row>
    <row r="106" spans="4:4" x14ac:dyDescent="0.45">
      <c r="D106" t="s">
        <v>135</v>
      </c>
    </row>
    <row r="107" spans="4:4" x14ac:dyDescent="0.45">
      <c r="D107" t="s">
        <v>136</v>
      </c>
    </row>
    <row r="108" spans="4:4" x14ac:dyDescent="0.45">
      <c r="D108" t="s">
        <v>137</v>
      </c>
    </row>
    <row r="109" spans="4:4" x14ac:dyDescent="0.45">
      <c r="D109" t="s">
        <v>138</v>
      </c>
    </row>
    <row r="110" spans="4:4" x14ac:dyDescent="0.45">
      <c r="D110" t="s">
        <v>139</v>
      </c>
    </row>
    <row r="111" spans="4:4" x14ac:dyDescent="0.45">
      <c r="D111" t="s">
        <v>140</v>
      </c>
    </row>
    <row r="112" spans="4:4" x14ac:dyDescent="0.45">
      <c r="D112" t="s">
        <v>141</v>
      </c>
    </row>
    <row r="113" spans="4:4" x14ac:dyDescent="0.45">
      <c r="D113" t="s">
        <v>142</v>
      </c>
    </row>
    <row r="114" spans="4:4" x14ac:dyDescent="0.45">
      <c r="D114" t="s">
        <v>143</v>
      </c>
    </row>
    <row r="115" spans="4:4" x14ac:dyDescent="0.45">
      <c r="D115" t="s">
        <v>144</v>
      </c>
    </row>
    <row r="116" spans="4:4" x14ac:dyDescent="0.45">
      <c r="D116" t="s">
        <v>145</v>
      </c>
    </row>
    <row r="117" spans="4:4" x14ac:dyDescent="0.45">
      <c r="D117" t="s">
        <v>146</v>
      </c>
    </row>
    <row r="118" spans="4:4" x14ac:dyDescent="0.45">
      <c r="D118" t="s">
        <v>147</v>
      </c>
    </row>
    <row r="119" spans="4:4" x14ac:dyDescent="0.45">
      <c r="D119" t="s">
        <v>148</v>
      </c>
    </row>
    <row r="120" spans="4:4" x14ac:dyDescent="0.45">
      <c r="D120" t="s">
        <v>149</v>
      </c>
    </row>
    <row r="121" spans="4:4" x14ac:dyDescent="0.45">
      <c r="D121" t="s">
        <v>150</v>
      </c>
    </row>
    <row r="122" spans="4:4" x14ac:dyDescent="0.45">
      <c r="D122" t="s">
        <v>151</v>
      </c>
    </row>
    <row r="123" spans="4:4" x14ac:dyDescent="0.45">
      <c r="D123" t="s">
        <v>152</v>
      </c>
    </row>
    <row r="124" spans="4:4" x14ac:dyDescent="0.45">
      <c r="D124" t="s">
        <v>153</v>
      </c>
    </row>
    <row r="125" spans="4:4" x14ac:dyDescent="0.45">
      <c r="D125" t="s">
        <v>154</v>
      </c>
    </row>
    <row r="126" spans="4:4" x14ac:dyDescent="0.45">
      <c r="D126" t="s">
        <v>155</v>
      </c>
    </row>
    <row r="127" spans="4:4" x14ac:dyDescent="0.45">
      <c r="D127" t="s">
        <v>156</v>
      </c>
    </row>
    <row r="128" spans="4:4" x14ac:dyDescent="0.45">
      <c r="D128" t="s">
        <v>157</v>
      </c>
    </row>
    <row r="129" spans="4:4" x14ac:dyDescent="0.45">
      <c r="D129" t="s">
        <v>158</v>
      </c>
    </row>
    <row r="130" spans="4:4" x14ac:dyDescent="0.45">
      <c r="D130" t="s">
        <v>159</v>
      </c>
    </row>
    <row r="131" spans="4:4" x14ac:dyDescent="0.45">
      <c r="D131" t="s">
        <v>160</v>
      </c>
    </row>
    <row r="132" spans="4:4" x14ac:dyDescent="0.45">
      <c r="D132" t="s">
        <v>161</v>
      </c>
    </row>
    <row r="133" spans="4:4" x14ac:dyDescent="0.45">
      <c r="D133" t="s">
        <v>162</v>
      </c>
    </row>
    <row r="134" spans="4:4" x14ac:dyDescent="0.45">
      <c r="D134" t="s">
        <v>163</v>
      </c>
    </row>
    <row r="135" spans="4:4" x14ac:dyDescent="0.45">
      <c r="D135" t="s">
        <v>164</v>
      </c>
    </row>
    <row r="136" spans="4:4" x14ac:dyDescent="0.45">
      <c r="D136" t="s">
        <v>165</v>
      </c>
    </row>
    <row r="137" spans="4:4" x14ac:dyDescent="0.45">
      <c r="D137" t="s">
        <v>166</v>
      </c>
    </row>
    <row r="138" spans="4:4" x14ac:dyDescent="0.45">
      <c r="D138" t="s">
        <v>167</v>
      </c>
    </row>
    <row r="139" spans="4:4" x14ac:dyDescent="0.45">
      <c r="D139" t="s">
        <v>168</v>
      </c>
    </row>
    <row r="140" spans="4:4" x14ac:dyDescent="0.45">
      <c r="D140" t="s">
        <v>169</v>
      </c>
    </row>
    <row r="141" spans="4:4" x14ac:dyDescent="0.45">
      <c r="D141" t="s">
        <v>170</v>
      </c>
    </row>
    <row r="142" spans="4:4" x14ac:dyDescent="0.45">
      <c r="D142" t="s">
        <v>171</v>
      </c>
    </row>
    <row r="143" spans="4:4" x14ac:dyDescent="0.45">
      <c r="D143" t="s">
        <v>172</v>
      </c>
    </row>
    <row r="144" spans="4:4" x14ac:dyDescent="0.45">
      <c r="D144" t="s">
        <v>173</v>
      </c>
    </row>
    <row r="145" spans="4:4" x14ac:dyDescent="0.45">
      <c r="D145" t="s">
        <v>174</v>
      </c>
    </row>
    <row r="146" spans="4:4" x14ac:dyDescent="0.45">
      <c r="D146" t="s">
        <v>175</v>
      </c>
    </row>
    <row r="147" spans="4:4" x14ac:dyDescent="0.45">
      <c r="D147" t="s">
        <v>176</v>
      </c>
    </row>
    <row r="148" spans="4:4" x14ac:dyDescent="0.45">
      <c r="D148" t="s">
        <v>177</v>
      </c>
    </row>
    <row r="149" spans="4:4" x14ac:dyDescent="0.45">
      <c r="D149" t="s">
        <v>178</v>
      </c>
    </row>
    <row r="150" spans="4:4" x14ac:dyDescent="0.45">
      <c r="D150" t="s">
        <v>179</v>
      </c>
    </row>
    <row r="151" spans="4:4" x14ac:dyDescent="0.45">
      <c r="D151" t="s">
        <v>180</v>
      </c>
    </row>
    <row r="152" spans="4:4" x14ac:dyDescent="0.45">
      <c r="D152" t="s">
        <v>181</v>
      </c>
    </row>
    <row r="153" spans="4:4" x14ac:dyDescent="0.45">
      <c r="D153" t="s">
        <v>182</v>
      </c>
    </row>
    <row r="154" spans="4:4" x14ac:dyDescent="0.45">
      <c r="D154" t="s">
        <v>183</v>
      </c>
    </row>
    <row r="155" spans="4:4" x14ac:dyDescent="0.45">
      <c r="D155" t="s">
        <v>184</v>
      </c>
    </row>
    <row r="156" spans="4:4" x14ac:dyDescent="0.45">
      <c r="D156" t="s">
        <v>185</v>
      </c>
    </row>
    <row r="157" spans="4:4" x14ac:dyDescent="0.45">
      <c r="D157" t="s">
        <v>186</v>
      </c>
    </row>
    <row r="158" spans="4:4" x14ac:dyDescent="0.45">
      <c r="D158" t="s">
        <v>187</v>
      </c>
    </row>
    <row r="159" spans="4:4" x14ac:dyDescent="0.45">
      <c r="D159" t="s">
        <v>188</v>
      </c>
    </row>
    <row r="160" spans="4:4" x14ac:dyDescent="0.45">
      <c r="D160" t="s">
        <v>189</v>
      </c>
    </row>
    <row r="161" spans="4:4" x14ac:dyDescent="0.45">
      <c r="D161" t="s">
        <v>190</v>
      </c>
    </row>
    <row r="162" spans="4:4" x14ac:dyDescent="0.45">
      <c r="D162" t="s">
        <v>191</v>
      </c>
    </row>
    <row r="163" spans="4:4" x14ac:dyDescent="0.45">
      <c r="D163" t="s">
        <v>192</v>
      </c>
    </row>
    <row r="164" spans="4:4" x14ac:dyDescent="0.45">
      <c r="D164" t="s">
        <v>193</v>
      </c>
    </row>
    <row r="165" spans="4:4" x14ac:dyDescent="0.45">
      <c r="D165" t="s">
        <v>194</v>
      </c>
    </row>
    <row r="166" spans="4:4" x14ac:dyDescent="0.45">
      <c r="D166" t="s">
        <v>195</v>
      </c>
    </row>
    <row r="167" spans="4:4" x14ac:dyDescent="0.45">
      <c r="D167" t="s">
        <v>196</v>
      </c>
    </row>
    <row r="168" spans="4:4" x14ac:dyDescent="0.45">
      <c r="D168" t="s">
        <v>197</v>
      </c>
    </row>
    <row r="169" spans="4:4" x14ac:dyDescent="0.45">
      <c r="D169" t="s">
        <v>198</v>
      </c>
    </row>
    <row r="170" spans="4:4" x14ac:dyDescent="0.45">
      <c r="D170" t="s">
        <v>199</v>
      </c>
    </row>
    <row r="171" spans="4:4" x14ac:dyDescent="0.45">
      <c r="D171" t="s">
        <v>200</v>
      </c>
    </row>
    <row r="172" spans="4:4" x14ac:dyDescent="0.45">
      <c r="D172" t="s">
        <v>201</v>
      </c>
    </row>
    <row r="173" spans="4:4" x14ac:dyDescent="0.45">
      <c r="D173" t="s">
        <v>202</v>
      </c>
    </row>
    <row r="174" spans="4:4" x14ac:dyDescent="0.45">
      <c r="D174" t="s">
        <v>203</v>
      </c>
    </row>
    <row r="175" spans="4:4" x14ac:dyDescent="0.45">
      <c r="D175" t="s">
        <v>204</v>
      </c>
    </row>
    <row r="176" spans="4:4" x14ac:dyDescent="0.45">
      <c r="D176" t="s">
        <v>205</v>
      </c>
    </row>
    <row r="177" spans="4:4" x14ac:dyDescent="0.45">
      <c r="D177" t="s">
        <v>206</v>
      </c>
    </row>
    <row r="178" spans="4:4" x14ac:dyDescent="0.45">
      <c r="D178" t="s">
        <v>207</v>
      </c>
    </row>
    <row r="179" spans="4:4" x14ac:dyDescent="0.45">
      <c r="D179" t="s">
        <v>208</v>
      </c>
    </row>
    <row r="180" spans="4:4" x14ac:dyDescent="0.45">
      <c r="D180" t="s">
        <v>209</v>
      </c>
    </row>
    <row r="181" spans="4:4" x14ac:dyDescent="0.45">
      <c r="D181" t="s">
        <v>210</v>
      </c>
    </row>
    <row r="182" spans="4:4" x14ac:dyDescent="0.45">
      <c r="D182" t="s">
        <v>211</v>
      </c>
    </row>
    <row r="183" spans="4:4" x14ac:dyDescent="0.45">
      <c r="D183" t="s">
        <v>212</v>
      </c>
    </row>
    <row r="184" spans="4:4" x14ac:dyDescent="0.45">
      <c r="D184" t="s">
        <v>213</v>
      </c>
    </row>
    <row r="185" spans="4:4" x14ac:dyDescent="0.45">
      <c r="D185" t="s">
        <v>214</v>
      </c>
    </row>
    <row r="186" spans="4:4" x14ac:dyDescent="0.45">
      <c r="D186" t="s">
        <v>215</v>
      </c>
    </row>
    <row r="187" spans="4:4" x14ac:dyDescent="0.45">
      <c r="D187" t="s">
        <v>216</v>
      </c>
    </row>
    <row r="188" spans="4:4" x14ac:dyDescent="0.45">
      <c r="D188" t="s">
        <v>217</v>
      </c>
    </row>
    <row r="189" spans="4:4" x14ac:dyDescent="0.45">
      <c r="D189" t="s">
        <v>218</v>
      </c>
    </row>
    <row r="190" spans="4:4" x14ac:dyDescent="0.45">
      <c r="D190" t="s">
        <v>219</v>
      </c>
    </row>
    <row r="191" spans="4:4" x14ac:dyDescent="0.45">
      <c r="D191" t="s">
        <v>220</v>
      </c>
    </row>
    <row r="192" spans="4:4" x14ac:dyDescent="0.45">
      <c r="D192" t="s">
        <v>221</v>
      </c>
    </row>
    <row r="193" spans="4:4" x14ac:dyDescent="0.45">
      <c r="D193" t="s">
        <v>222</v>
      </c>
    </row>
    <row r="194" spans="4:4" x14ac:dyDescent="0.45">
      <c r="D194" t="s">
        <v>223</v>
      </c>
    </row>
    <row r="195" spans="4:4" x14ac:dyDescent="0.45">
      <c r="D195" t="s">
        <v>224</v>
      </c>
    </row>
    <row r="196" spans="4:4" x14ac:dyDescent="0.45">
      <c r="D196" t="s">
        <v>225</v>
      </c>
    </row>
    <row r="197" spans="4:4" x14ac:dyDescent="0.45">
      <c r="D197" t="s">
        <v>226</v>
      </c>
    </row>
    <row r="198" spans="4:4" x14ac:dyDescent="0.45">
      <c r="D198" t="s">
        <v>227</v>
      </c>
    </row>
    <row r="199" spans="4:4" x14ac:dyDescent="0.45">
      <c r="D199" t="s">
        <v>228</v>
      </c>
    </row>
    <row r="200" spans="4:4" x14ac:dyDescent="0.45">
      <c r="D200" t="s">
        <v>229</v>
      </c>
    </row>
    <row r="201" spans="4:4" x14ac:dyDescent="0.45">
      <c r="D201" t="s">
        <v>230</v>
      </c>
    </row>
    <row r="202" spans="4:4" x14ac:dyDescent="0.45">
      <c r="D202" t="s">
        <v>231</v>
      </c>
    </row>
    <row r="203" spans="4:4" x14ac:dyDescent="0.45">
      <c r="D203" t="s">
        <v>232</v>
      </c>
    </row>
    <row r="204" spans="4:4" x14ac:dyDescent="0.45">
      <c r="D204" t="s">
        <v>233</v>
      </c>
    </row>
    <row r="205" spans="4:4" x14ac:dyDescent="0.45">
      <c r="D205" t="s">
        <v>234</v>
      </c>
    </row>
    <row r="206" spans="4:4" x14ac:dyDescent="0.45">
      <c r="D206" t="s">
        <v>235</v>
      </c>
    </row>
    <row r="207" spans="4:4" x14ac:dyDescent="0.45">
      <c r="D207" t="s">
        <v>236</v>
      </c>
    </row>
    <row r="208" spans="4:4" x14ac:dyDescent="0.45">
      <c r="D208" t="s">
        <v>237</v>
      </c>
    </row>
    <row r="209" spans="4:4" x14ac:dyDescent="0.45">
      <c r="D209" t="s">
        <v>238</v>
      </c>
    </row>
    <row r="210" spans="4:4" x14ac:dyDescent="0.45">
      <c r="D210" t="s">
        <v>239</v>
      </c>
    </row>
    <row r="211" spans="4:4" x14ac:dyDescent="0.45">
      <c r="D211" t="s">
        <v>240</v>
      </c>
    </row>
    <row r="212" spans="4:4" x14ac:dyDescent="0.45">
      <c r="D212" t="s">
        <v>241</v>
      </c>
    </row>
    <row r="213" spans="4:4" x14ac:dyDescent="0.45">
      <c r="D213" t="s">
        <v>304</v>
      </c>
    </row>
    <row r="214" spans="4:4" x14ac:dyDescent="0.45">
      <c r="D214" t="s">
        <v>303</v>
      </c>
    </row>
    <row r="215" spans="4:4" x14ac:dyDescent="0.45">
      <c r="D215" t="s">
        <v>242</v>
      </c>
    </row>
    <row r="216" spans="4:4" x14ac:dyDescent="0.45">
      <c r="D216" t="s">
        <v>243</v>
      </c>
    </row>
    <row r="217" spans="4:4" x14ac:dyDescent="0.45">
      <c r="D217" t="s">
        <v>244</v>
      </c>
    </row>
    <row r="218" spans="4:4" x14ac:dyDescent="0.45">
      <c r="D218" t="s">
        <v>245</v>
      </c>
    </row>
    <row r="219" spans="4:4" x14ac:dyDescent="0.45">
      <c r="D219" t="s">
        <v>246</v>
      </c>
    </row>
    <row r="220" spans="4:4" x14ac:dyDescent="0.45">
      <c r="D220" t="s">
        <v>247</v>
      </c>
    </row>
    <row r="221" spans="4:4" x14ac:dyDescent="0.45">
      <c r="D221" t="s">
        <v>248</v>
      </c>
    </row>
    <row r="222" spans="4:4" x14ac:dyDescent="0.45">
      <c r="D222" t="s">
        <v>249</v>
      </c>
    </row>
    <row r="223" spans="4:4" x14ac:dyDescent="0.45">
      <c r="D223" t="s">
        <v>250</v>
      </c>
    </row>
    <row r="224" spans="4:4" x14ac:dyDescent="0.45">
      <c r="D224" t="s">
        <v>251</v>
      </c>
    </row>
    <row r="225" spans="4:4" x14ac:dyDescent="0.45">
      <c r="D225" t="s">
        <v>252</v>
      </c>
    </row>
    <row r="226" spans="4:4" x14ac:dyDescent="0.45">
      <c r="D226" t="s">
        <v>253</v>
      </c>
    </row>
    <row r="227" spans="4:4" x14ac:dyDescent="0.45">
      <c r="D227" t="s">
        <v>254</v>
      </c>
    </row>
    <row r="228" spans="4:4" x14ac:dyDescent="0.45">
      <c r="D228" t="s">
        <v>255</v>
      </c>
    </row>
    <row r="229" spans="4:4" x14ac:dyDescent="0.45">
      <c r="D229" t="s">
        <v>256</v>
      </c>
    </row>
    <row r="230" spans="4:4" x14ac:dyDescent="0.45">
      <c r="D230" t="s">
        <v>257</v>
      </c>
    </row>
    <row r="231" spans="4:4" x14ac:dyDescent="0.45">
      <c r="D231" t="s">
        <v>258</v>
      </c>
    </row>
    <row r="232" spans="4:4" x14ac:dyDescent="0.45">
      <c r="D232" t="s">
        <v>259</v>
      </c>
    </row>
    <row r="233" spans="4:4" x14ac:dyDescent="0.45">
      <c r="D233" t="s">
        <v>260</v>
      </c>
    </row>
    <row r="234" spans="4:4" x14ac:dyDescent="0.45">
      <c r="D234" t="s">
        <v>261</v>
      </c>
    </row>
    <row r="235" spans="4:4" x14ac:dyDescent="0.45">
      <c r="D235" t="s">
        <v>262</v>
      </c>
    </row>
    <row r="236" spans="4:4" x14ac:dyDescent="0.45">
      <c r="D236" t="s">
        <v>263</v>
      </c>
    </row>
    <row r="237" spans="4:4" x14ac:dyDescent="0.45">
      <c r="D237" t="s">
        <v>264</v>
      </c>
    </row>
    <row r="238" spans="4:4" x14ac:dyDescent="0.45">
      <c r="D238" t="s">
        <v>265</v>
      </c>
    </row>
    <row r="239" spans="4:4" x14ac:dyDescent="0.45">
      <c r="D239" t="s">
        <v>266</v>
      </c>
    </row>
    <row r="240" spans="4:4" x14ac:dyDescent="0.45">
      <c r="D240" t="s">
        <v>267</v>
      </c>
    </row>
    <row r="241" spans="4:4" x14ac:dyDescent="0.45">
      <c r="D241" t="s">
        <v>268</v>
      </c>
    </row>
    <row r="242" spans="4:4" x14ac:dyDescent="0.45">
      <c r="D242" t="s">
        <v>269</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8"/>
  <sheetViews>
    <sheetView zoomScaleNormal="100" workbookViewId="0">
      <selection activeCell="C14" sqref="C14"/>
    </sheetView>
  </sheetViews>
  <sheetFormatPr defaultRowHeight="18" x14ac:dyDescent="0.45"/>
  <cols>
    <col min="2" max="2" width="20.59765625" customWidth="1"/>
    <col min="3" max="3" width="35.59765625" style="146" customWidth="1"/>
    <col min="5" max="5" width="17.8984375" customWidth="1"/>
    <col min="7" max="7" width="13.19921875" customWidth="1"/>
  </cols>
  <sheetData>
    <row r="2" spans="1:10" ht="117.6" x14ac:dyDescent="0.45">
      <c r="A2" s="31" t="s">
        <v>363</v>
      </c>
      <c r="B2" s="32" t="s">
        <v>364</v>
      </c>
      <c r="C2" s="32" t="s">
        <v>365</v>
      </c>
      <c r="D2" s="32" t="s">
        <v>366</v>
      </c>
      <c r="E2" s="32" t="s">
        <v>367</v>
      </c>
      <c r="F2" s="32" t="s">
        <v>368</v>
      </c>
      <c r="G2" s="33" t="s">
        <v>369</v>
      </c>
      <c r="H2" s="32" t="s">
        <v>370</v>
      </c>
      <c r="I2" s="32" t="s">
        <v>371</v>
      </c>
      <c r="J2" s="34" t="s">
        <v>372</v>
      </c>
    </row>
    <row r="3" spans="1:10" ht="30" customHeight="1" x14ac:dyDescent="0.45">
      <c r="A3" s="35" t="s">
        <v>545</v>
      </c>
      <c r="B3" s="36" t="s">
        <v>324</v>
      </c>
      <c r="C3" s="79" t="s">
        <v>546</v>
      </c>
      <c r="D3" s="95" t="s">
        <v>547</v>
      </c>
      <c r="E3" s="37" t="s">
        <v>548</v>
      </c>
      <c r="F3" s="73" t="s">
        <v>320</v>
      </c>
      <c r="G3" s="125" t="s">
        <v>315</v>
      </c>
      <c r="H3" s="36">
        <v>4</v>
      </c>
      <c r="I3" s="36" t="s">
        <v>549</v>
      </c>
      <c r="J3" s="38" t="s">
        <v>550</v>
      </c>
    </row>
    <row r="4" spans="1:10" ht="30" customHeight="1" x14ac:dyDescent="0.45">
      <c r="A4" s="39" t="s">
        <v>551</v>
      </c>
      <c r="B4" s="18" t="s">
        <v>552</v>
      </c>
      <c r="C4" s="80" t="s">
        <v>553</v>
      </c>
      <c r="D4" s="96" t="s">
        <v>547</v>
      </c>
      <c r="E4" s="18" t="s">
        <v>548</v>
      </c>
      <c r="F4" s="74" t="s">
        <v>320</v>
      </c>
      <c r="G4" s="126" t="s">
        <v>315</v>
      </c>
      <c r="H4" s="18"/>
      <c r="I4" s="18" t="s">
        <v>549</v>
      </c>
      <c r="J4" s="40" t="s">
        <v>554</v>
      </c>
    </row>
    <row r="5" spans="1:10" ht="30" customHeight="1" x14ac:dyDescent="0.45">
      <c r="A5" s="35" t="s">
        <v>555</v>
      </c>
      <c r="B5" s="36" t="s">
        <v>556</v>
      </c>
      <c r="C5" s="79" t="s">
        <v>557</v>
      </c>
      <c r="D5" s="95" t="s">
        <v>547</v>
      </c>
      <c r="E5" s="36" t="s">
        <v>548</v>
      </c>
      <c r="F5" s="73" t="s">
        <v>320</v>
      </c>
      <c r="G5" s="125" t="s">
        <v>315</v>
      </c>
      <c r="H5" s="36"/>
      <c r="I5" s="36" t="s">
        <v>549</v>
      </c>
      <c r="J5" s="41" t="s">
        <v>558</v>
      </c>
    </row>
    <row r="6" spans="1:10" ht="30" customHeight="1" x14ac:dyDescent="0.45">
      <c r="A6" s="39" t="s">
        <v>559</v>
      </c>
      <c r="B6" s="18" t="s">
        <v>434</v>
      </c>
      <c r="C6" s="80" t="s">
        <v>560</v>
      </c>
      <c r="D6" s="96" t="s">
        <v>432</v>
      </c>
      <c r="E6" s="18" t="s">
        <v>323</v>
      </c>
      <c r="F6" s="74" t="s">
        <v>317</v>
      </c>
      <c r="G6" s="126" t="s">
        <v>316</v>
      </c>
      <c r="H6" s="18">
        <v>3</v>
      </c>
      <c r="I6" s="18" t="s">
        <v>561</v>
      </c>
      <c r="J6" s="40" t="s">
        <v>562</v>
      </c>
    </row>
    <row r="7" spans="1:10" ht="30" customHeight="1" x14ac:dyDescent="0.45">
      <c r="A7" s="35" t="s">
        <v>563</v>
      </c>
      <c r="B7" s="36" t="s">
        <v>434</v>
      </c>
      <c r="C7" s="79" t="s">
        <v>564</v>
      </c>
      <c r="D7" s="97" t="s">
        <v>432</v>
      </c>
      <c r="E7" s="42" t="s">
        <v>323</v>
      </c>
      <c r="F7" s="77" t="s">
        <v>317</v>
      </c>
      <c r="G7" s="125" t="s">
        <v>316</v>
      </c>
      <c r="H7" s="36"/>
      <c r="I7" s="43" t="s">
        <v>561</v>
      </c>
      <c r="J7" s="38" t="s">
        <v>562</v>
      </c>
    </row>
    <row r="8" spans="1:10" ht="30" customHeight="1" x14ac:dyDescent="0.45">
      <c r="A8" s="39" t="s">
        <v>565</v>
      </c>
      <c r="B8" s="18" t="s">
        <v>434</v>
      </c>
      <c r="C8" s="80" t="s">
        <v>566</v>
      </c>
      <c r="D8" s="98" t="s">
        <v>432</v>
      </c>
      <c r="E8" s="19" t="s">
        <v>323</v>
      </c>
      <c r="F8" s="78" t="s">
        <v>317</v>
      </c>
      <c r="G8" s="126" t="s">
        <v>316</v>
      </c>
      <c r="H8" s="18"/>
      <c r="I8" s="20" t="s">
        <v>561</v>
      </c>
      <c r="J8" s="44" t="s">
        <v>562</v>
      </c>
    </row>
    <row r="9" spans="1:10" ht="30" customHeight="1" x14ac:dyDescent="0.45">
      <c r="A9" s="35" t="s">
        <v>567</v>
      </c>
      <c r="B9" s="36" t="s">
        <v>434</v>
      </c>
      <c r="C9" s="79" t="s">
        <v>568</v>
      </c>
      <c r="D9" s="97" t="s">
        <v>432</v>
      </c>
      <c r="E9" s="42" t="s">
        <v>323</v>
      </c>
      <c r="F9" s="77" t="s">
        <v>317</v>
      </c>
      <c r="G9" s="125" t="s">
        <v>316</v>
      </c>
      <c r="H9" s="36"/>
      <c r="I9" s="43" t="s">
        <v>561</v>
      </c>
      <c r="J9" s="38" t="s">
        <v>562</v>
      </c>
    </row>
    <row r="10" spans="1:10" ht="30" customHeight="1" x14ac:dyDescent="0.45">
      <c r="A10" s="39" t="s">
        <v>569</v>
      </c>
      <c r="B10" s="18" t="s">
        <v>434</v>
      </c>
      <c r="C10" s="80" t="s">
        <v>570</v>
      </c>
      <c r="D10" s="96" t="s">
        <v>432</v>
      </c>
      <c r="E10" s="19" t="s">
        <v>323</v>
      </c>
      <c r="F10" s="78" t="s">
        <v>317</v>
      </c>
      <c r="G10" s="126" t="s">
        <v>316</v>
      </c>
      <c r="H10" s="18"/>
      <c r="I10" s="18" t="s">
        <v>561</v>
      </c>
      <c r="J10" s="44" t="s">
        <v>562</v>
      </c>
    </row>
    <row r="11" spans="1:10" ht="30" customHeight="1" x14ac:dyDescent="0.45">
      <c r="A11" s="35" t="s">
        <v>571</v>
      </c>
      <c r="B11" s="36" t="s">
        <v>318</v>
      </c>
      <c r="C11" s="79" t="s">
        <v>572</v>
      </c>
      <c r="D11" s="95" t="s">
        <v>747</v>
      </c>
      <c r="E11" s="36" t="s">
        <v>430</v>
      </c>
      <c r="F11" s="73" t="s">
        <v>317</v>
      </c>
      <c r="G11" s="125" t="s">
        <v>315</v>
      </c>
      <c r="H11" s="36">
        <v>2</v>
      </c>
      <c r="I11" s="36" t="s">
        <v>431</v>
      </c>
      <c r="J11" s="41" t="s">
        <v>432</v>
      </c>
    </row>
    <row r="12" spans="1:10" ht="30" customHeight="1" x14ac:dyDescent="0.45">
      <c r="A12" s="35" t="s">
        <v>573</v>
      </c>
      <c r="B12" s="36" t="s">
        <v>433</v>
      </c>
      <c r="C12" s="79" t="s">
        <v>574</v>
      </c>
      <c r="D12" s="97" t="s">
        <v>432</v>
      </c>
      <c r="E12" s="36" t="s">
        <v>430</v>
      </c>
      <c r="F12" s="73" t="s">
        <v>317</v>
      </c>
      <c r="G12" s="125" t="s">
        <v>315</v>
      </c>
      <c r="H12" s="36"/>
      <c r="I12" s="36" t="s">
        <v>431</v>
      </c>
      <c r="J12" s="41" t="s">
        <v>432</v>
      </c>
    </row>
    <row r="13" spans="1:10" ht="30" customHeight="1" x14ac:dyDescent="0.45">
      <c r="A13" s="39" t="s">
        <v>575</v>
      </c>
      <c r="B13" s="18" t="s">
        <v>576</v>
      </c>
      <c r="C13" s="80" t="s">
        <v>577</v>
      </c>
      <c r="D13" s="98" t="s">
        <v>748</v>
      </c>
      <c r="E13" s="18" t="s">
        <v>772</v>
      </c>
      <c r="F13" s="74" t="s">
        <v>317</v>
      </c>
      <c r="G13" s="126" t="s">
        <v>316</v>
      </c>
      <c r="H13" s="18">
        <v>2</v>
      </c>
      <c r="I13" s="18" t="s">
        <v>431</v>
      </c>
      <c r="J13" s="40" t="s">
        <v>432</v>
      </c>
    </row>
    <row r="14" spans="1:10" ht="30" customHeight="1" x14ac:dyDescent="0.45">
      <c r="A14" s="39" t="s">
        <v>578</v>
      </c>
      <c r="B14" s="18" t="s">
        <v>576</v>
      </c>
      <c r="C14" s="80" t="s">
        <v>579</v>
      </c>
      <c r="D14" s="96" t="s">
        <v>754</v>
      </c>
      <c r="E14" s="18" t="s">
        <v>771</v>
      </c>
      <c r="F14" s="74" t="s">
        <v>317</v>
      </c>
      <c r="G14" s="126" t="s">
        <v>316</v>
      </c>
      <c r="H14" s="18"/>
      <c r="I14" s="18" t="s">
        <v>431</v>
      </c>
      <c r="J14" s="44" t="s">
        <v>432</v>
      </c>
    </row>
    <row r="15" spans="1:10" ht="30" customHeight="1" x14ac:dyDescent="0.45">
      <c r="A15" s="39" t="s">
        <v>580</v>
      </c>
      <c r="B15" s="18" t="s">
        <v>581</v>
      </c>
      <c r="C15" s="81" t="s">
        <v>582</v>
      </c>
      <c r="D15" s="96" t="s">
        <v>432</v>
      </c>
      <c r="E15" s="19" t="s">
        <v>771</v>
      </c>
      <c r="F15" s="74" t="s">
        <v>317</v>
      </c>
      <c r="G15" s="126" t="s">
        <v>316</v>
      </c>
      <c r="H15" s="18"/>
      <c r="I15" s="18" t="s">
        <v>431</v>
      </c>
      <c r="J15" s="44" t="s">
        <v>432</v>
      </c>
    </row>
    <row r="16" spans="1:10" ht="30" customHeight="1" x14ac:dyDescent="0.45">
      <c r="A16" s="39" t="s">
        <v>583</v>
      </c>
      <c r="B16" s="21" t="s">
        <v>584</v>
      </c>
      <c r="C16" s="81" t="s">
        <v>585</v>
      </c>
      <c r="D16" s="96" t="s">
        <v>329</v>
      </c>
      <c r="E16" s="19" t="s">
        <v>330</v>
      </c>
      <c r="F16" s="78" t="s">
        <v>320</v>
      </c>
      <c r="G16" s="126" t="s">
        <v>315</v>
      </c>
      <c r="H16" s="18">
        <v>3</v>
      </c>
      <c r="I16" s="18" t="s">
        <v>322</v>
      </c>
      <c r="J16" s="44" t="s">
        <v>432</v>
      </c>
    </row>
    <row r="17" spans="1:10" ht="30" customHeight="1" x14ac:dyDescent="0.45">
      <c r="A17" s="35" t="s">
        <v>586</v>
      </c>
      <c r="B17" s="36" t="s">
        <v>587</v>
      </c>
      <c r="C17" s="82" t="s">
        <v>588</v>
      </c>
      <c r="D17" s="97" t="s">
        <v>329</v>
      </c>
      <c r="E17" s="42" t="s">
        <v>330</v>
      </c>
      <c r="F17" s="77" t="s">
        <v>320</v>
      </c>
      <c r="G17" s="125" t="s">
        <v>315</v>
      </c>
      <c r="H17" s="36"/>
      <c r="I17" s="36" t="s">
        <v>322</v>
      </c>
      <c r="J17" s="38" t="s">
        <v>432</v>
      </c>
    </row>
    <row r="18" spans="1:10" ht="30" customHeight="1" x14ac:dyDescent="0.45">
      <c r="A18" s="39" t="s">
        <v>589</v>
      </c>
      <c r="B18" s="18" t="s">
        <v>590</v>
      </c>
      <c r="C18" s="80" t="s">
        <v>591</v>
      </c>
      <c r="D18" s="98" t="s">
        <v>592</v>
      </c>
      <c r="E18" s="19" t="s">
        <v>436</v>
      </c>
      <c r="F18" s="78" t="s">
        <v>320</v>
      </c>
      <c r="G18" s="126" t="s">
        <v>315</v>
      </c>
      <c r="H18" s="18">
        <v>3</v>
      </c>
      <c r="I18" s="18" t="s">
        <v>593</v>
      </c>
      <c r="J18" s="44" t="s">
        <v>437</v>
      </c>
    </row>
    <row r="19" spans="1:10" ht="30" customHeight="1" x14ac:dyDescent="0.45">
      <c r="A19" s="35" t="s">
        <v>594</v>
      </c>
      <c r="B19" s="36" t="s">
        <v>590</v>
      </c>
      <c r="C19" s="79" t="s">
        <v>595</v>
      </c>
      <c r="D19" s="97" t="s">
        <v>592</v>
      </c>
      <c r="E19" s="42" t="s">
        <v>436</v>
      </c>
      <c r="F19" s="77" t="s">
        <v>320</v>
      </c>
      <c r="G19" s="125" t="s">
        <v>315</v>
      </c>
      <c r="H19" s="36"/>
      <c r="I19" s="36" t="s">
        <v>593</v>
      </c>
      <c r="J19" s="38" t="s">
        <v>437</v>
      </c>
    </row>
    <row r="20" spans="1:10" ht="30" customHeight="1" x14ac:dyDescent="0.45">
      <c r="A20" s="39" t="s">
        <v>596</v>
      </c>
      <c r="B20" s="18" t="s">
        <v>590</v>
      </c>
      <c r="C20" s="80" t="s">
        <v>597</v>
      </c>
      <c r="D20" s="96" t="s">
        <v>592</v>
      </c>
      <c r="E20" s="19" t="s">
        <v>436</v>
      </c>
      <c r="F20" s="78" t="s">
        <v>320</v>
      </c>
      <c r="G20" s="126" t="s">
        <v>315</v>
      </c>
      <c r="H20" s="18"/>
      <c r="I20" s="22" t="s">
        <v>593</v>
      </c>
      <c r="J20" s="44" t="s">
        <v>437</v>
      </c>
    </row>
    <row r="21" spans="1:10" ht="30" customHeight="1" x14ac:dyDescent="0.45">
      <c r="A21" s="35" t="s">
        <v>598</v>
      </c>
      <c r="B21" s="36" t="s">
        <v>590</v>
      </c>
      <c r="C21" s="79" t="s">
        <v>599</v>
      </c>
      <c r="D21" s="97" t="s">
        <v>592</v>
      </c>
      <c r="E21" s="42" t="s">
        <v>436</v>
      </c>
      <c r="F21" s="77" t="s">
        <v>320</v>
      </c>
      <c r="G21" s="125" t="s">
        <v>315</v>
      </c>
      <c r="H21" s="36"/>
      <c r="I21" s="36" t="s">
        <v>593</v>
      </c>
      <c r="J21" s="38" t="s">
        <v>437</v>
      </c>
    </row>
    <row r="22" spans="1:10" ht="30" customHeight="1" x14ac:dyDescent="0.45">
      <c r="A22" s="39" t="s">
        <v>600</v>
      </c>
      <c r="B22" s="18" t="s">
        <v>601</v>
      </c>
      <c r="C22" s="80" t="s">
        <v>602</v>
      </c>
      <c r="D22" s="99" t="s">
        <v>603</v>
      </c>
      <c r="E22" s="19" t="s">
        <v>327</v>
      </c>
      <c r="F22" s="78" t="s">
        <v>317</v>
      </c>
      <c r="G22" s="126" t="s">
        <v>315</v>
      </c>
      <c r="H22" s="18">
        <v>3</v>
      </c>
      <c r="I22" s="18" t="s">
        <v>321</v>
      </c>
      <c r="J22" s="44" t="s">
        <v>604</v>
      </c>
    </row>
    <row r="23" spans="1:10" ht="30" customHeight="1" x14ac:dyDescent="0.45">
      <c r="A23" s="35" t="s">
        <v>605</v>
      </c>
      <c r="B23" s="36" t="s">
        <v>328</v>
      </c>
      <c r="C23" s="79" t="s">
        <v>606</v>
      </c>
      <c r="D23" s="100" t="s">
        <v>603</v>
      </c>
      <c r="E23" s="42" t="s">
        <v>327</v>
      </c>
      <c r="F23" s="77" t="s">
        <v>317</v>
      </c>
      <c r="G23" s="125" t="s">
        <v>315</v>
      </c>
      <c r="H23" s="36"/>
      <c r="I23" s="36" t="s">
        <v>321</v>
      </c>
      <c r="J23" s="38" t="s">
        <v>607</v>
      </c>
    </row>
    <row r="24" spans="1:10" ht="30" customHeight="1" x14ac:dyDescent="0.45">
      <c r="A24" s="39" t="s">
        <v>608</v>
      </c>
      <c r="B24" s="18" t="s">
        <v>609</v>
      </c>
      <c r="C24" s="80" t="s">
        <v>610</v>
      </c>
      <c r="D24" s="96" t="s">
        <v>603</v>
      </c>
      <c r="E24" s="19" t="s">
        <v>327</v>
      </c>
      <c r="F24" s="78" t="s">
        <v>317</v>
      </c>
      <c r="G24" s="126" t="s">
        <v>315</v>
      </c>
      <c r="H24" s="18"/>
      <c r="I24" s="18" t="s">
        <v>321</v>
      </c>
      <c r="J24" s="44" t="s">
        <v>611</v>
      </c>
    </row>
    <row r="25" spans="1:10" ht="30" customHeight="1" x14ac:dyDescent="0.45">
      <c r="A25" s="35" t="s">
        <v>612</v>
      </c>
      <c r="B25" s="36" t="s">
        <v>613</v>
      </c>
      <c r="C25" s="79" t="s">
        <v>614</v>
      </c>
      <c r="D25" s="95" t="s">
        <v>753</v>
      </c>
      <c r="E25" s="42" t="s">
        <v>332</v>
      </c>
      <c r="F25" s="77" t="s">
        <v>331</v>
      </c>
      <c r="G25" s="125" t="s">
        <v>315</v>
      </c>
      <c r="H25" s="36">
        <v>3</v>
      </c>
      <c r="I25" s="36" t="s">
        <v>593</v>
      </c>
      <c r="J25" s="38" t="s">
        <v>432</v>
      </c>
    </row>
    <row r="26" spans="1:10" ht="30" customHeight="1" x14ac:dyDescent="0.45">
      <c r="A26" s="35" t="s">
        <v>616</v>
      </c>
      <c r="B26" s="36" t="s">
        <v>617</v>
      </c>
      <c r="C26" s="79" t="s">
        <v>618</v>
      </c>
      <c r="D26" s="97" t="s">
        <v>615</v>
      </c>
      <c r="E26" s="42" t="s">
        <v>332</v>
      </c>
      <c r="F26" s="77" t="s">
        <v>331</v>
      </c>
      <c r="G26" s="125" t="s">
        <v>315</v>
      </c>
      <c r="H26" s="36"/>
      <c r="I26" s="36" t="s">
        <v>593</v>
      </c>
      <c r="J26" s="38" t="s">
        <v>432</v>
      </c>
    </row>
    <row r="27" spans="1:10" ht="30" customHeight="1" x14ac:dyDescent="0.45">
      <c r="A27" s="39" t="s">
        <v>619</v>
      </c>
      <c r="B27" s="18" t="s">
        <v>620</v>
      </c>
      <c r="C27" s="80" t="s">
        <v>621</v>
      </c>
      <c r="D27" s="96" t="s">
        <v>752</v>
      </c>
      <c r="E27" s="19" t="s">
        <v>332</v>
      </c>
      <c r="F27" s="78" t="s">
        <v>331</v>
      </c>
      <c r="G27" s="126" t="s">
        <v>315</v>
      </c>
      <c r="H27" s="18"/>
      <c r="I27" s="18" t="s">
        <v>593</v>
      </c>
      <c r="J27" s="44" t="s">
        <v>432</v>
      </c>
    </row>
    <row r="28" spans="1:10" ht="30" customHeight="1" x14ac:dyDescent="0.45">
      <c r="A28" s="39" t="s">
        <v>622</v>
      </c>
      <c r="B28" s="23" t="s">
        <v>325</v>
      </c>
      <c r="C28" s="83" t="s">
        <v>623</v>
      </c>
      <c r="D28" s="101" t="s">
        <v>624</v>
      </c>
      <c r="E28" s="19" t="s">
        <v>435</v>
      </c>
      <c r="F28" s="78" t="s">
        <v>317</v>
      </c>
      <c r="G28" s="126" t="s">
        <v>315</v>
      </c>
      <c r="H28" s="24">
        <v>2</v>
      </c>
      <c r="I28" s="45" t="s">
        <v>625</v>
      </c>
      <c r="J28" s="46" t="s">
        <v>626</v>
      </c>
    </row>
    <row r="29" spans="1:10" ht="30" customHeight="1" x14ac:dyDescent="0.45">
      <c r="A29" s="35" t="s">
        <v>627</v>
      </c>
      <c r="B29" s="47" t="s">
        <v>325</v>
      </c>
      <c r="C29" s="84" t="s">
        <v>628</v>
      </c>
      <c r="D29" s="102" t="s">
        <v>624</v>
      </c>
      <c r="E29" s="42" t="s">
        <v>435</v>
      </c>
      <c r="F29" s="77" t="s">
        <v>317</v>
      </c>
      <c r="G29" s="125" t="s">
        <v>315</v>
      </c>
      <c r="H29" s="49"/>
      <c r="I29" s="48" t="s">
        <v>625</v>
      </c>
      <c r="J29" s="50" t="s">
        <v>629</v>
      </c>
    </row>
    <row r="30" spans="1:10" ht="30" customHeight="1" x14ac:dyDescent="0.45">
      <c r="A30" s="39" t="s">
        <v>630</v>
      </c>
      <c r="B30" s="25" t="s">
        <v>325</v>
      </c>
      <c r="C30" s="85" t="s">
        <v>631</v>
      </c>
      <c r="D30" s="103" t="s">
        <v>624</v>
      </c>
      <c r="E30" s="19" t="s">
        <v>435</v>
      </c>
      <c r="F30" s="78" t="s">
        <v>317</v>
      </c>
      <c r="G30" s="126" t="s">
        <v>315</v>
      </c>
      <c r="H30" s="24"/>
      <c r="I30" s="51" t="s">
        <v>625</v>
      </c>
      <c r="J30" s="52" t="s">
        <v>632</v>
      </c>
    </row>
    <row r="31" spans="1:10" ht="30" customHeight="1" x14ac:dyDescent="0.45">
      <c r="A31" s="35" t="s">
        <v>633</v>
      </c>
      <c r="B31" s="47" t="s">
        <v>325</v>
      </c>
      <c r="C31" s="84" t="s">
        <v>634</v>
      </c>
      <c r="D31" s="102" t="s">
        <v>624</v>
      </c>
      <c r="E31" s="42" t="s">
        <v>435</v>
      </c>
      <c r="F31" s="77" t="s">
        <v>317</v>
      </c>
      <c r="G31" s="125" t="s">
        <v>315</v>
      </c>
      <c r="H31" s="49"/>
      <c r="I31" s="48" t="s">
        <v>625</v>
      </c>
      <c r="J31" s="50" t="s">
        <v>635</v>
      </c>
    </row>
    <row r="32" spans="1:10" ht="30" customHeight="1" x14ac:dyDescent="0.45">
      <c r="A32" s="39" t="s">
        <v>636</v>
      </c>
      <c r="B32" s="25" t="s">
        <v>333</v>
      </c>
      <c r="C32" s="85" t="s">
        <v>440</v>
      </c>
      <c r="D32" s="103" t="s">
        <v>438</v>
      </c>
      <c r="E32" s="19" t="s">
        <v>334</v>
      </c>
      <c r="F32" s="78" t="s">
        <v>320</v>
      </c>
      <c r="G32" s="126" t="s">
        <v>315</v>
      </c>
      <c r="H32" s="24">
        <v>3</v>
      </c>
      <c r="I32" s="51" t="s">
        <v>326</v>
      </c>
      <c r="J32" s="52" t="s">
        <v>441</v>
      </c>
    </row>
    <row r="33" spans="1:10" ht="30" customHeight="1" x14ac:dyDescent="0.45">
      <c r="A33" s="35" t="s">
        <v>637</v>
      </c>
      <c r="B33" s="36" t="s">
        <v>333</v>
      </c>
      <c r="C33" s="79" t="s">
        <v>638</v>
      </c>
      <c r="D33" s="104" t="s">
        <v>438</v>
      </c>
      <c r="E33" s="42" t="s">
        <v>334</v>
      </c>
      <c r="F33" s="77" t="s">
        <v>320</v>
      </c>
      <c r="G33" s="125" t="s">
        <v>315</v>
      </c>
      <c r="H33" s="49"/>
      <c r="I33" s="36" t="s">
        <v>326</v>
      </c>
      <c r="J33" s="53" t="s">
        <v>442</v>
      </c>
    </row>
    <row r="34" spans="1:10" ht="30" customHeight="1" x14ac:dyDescent="0.45">
      <c r="A34" s="39" t="s">
        <v>639</v>
      </c>
      <c r="B34" s="18" t="s">
        <v>333</v>
      </c>
      <c r="C34" s="80" t="s">
        <v>640</v>
      </c>
      <c r="D34" s="105" t="s">
        <v>438</v>
      </c>
      <c r="E34" s="19" t="s">
        <v>334</v>
      </c>
      <c r="F34" s="78" t="s">
        <v>320</v>
      </c>
      <c r="G34" s="126" t="s">
        <v>315</v>
      </c>
      <c r="H34" s="24"/>
      <c r="I34" s="18" t="s">
        <v>326</v>
      </c>
      <c r="J34" s="54" t="s">
        <v>439</v>
      </c>
    </row>
    <row r="35" spans="1:10" ht="30" customHeight="1" x14ac:dyDescent="0.45">
      <c r="A35" s="35" t="s">
        <v>641</v>
      </c>
      <c r="B35" s="36" t="s">
        <v>333</v>
      </c>
      <c r="C35" s="79" t="s">
        <v>642</v>
      </c>
      <c r="D35" s="104" t="s">
        <v>438</v>
      </c>
      <c r="E35" s="42" t="s">
        <v>334</v>
      </c>
      <c r="F35" s="77" t="s">
        <v>320</v>
      </c>
      <c r="G35" s="125" t="s">
        <v>315</v>
      </c>
      <c r="H35" s="49"/>
      <c r="I35" s="36" t="s">
        <v>326</v>
      </c>
      <c r="J35" s="53" t="s">
        <v>643</v>
      </c>
    </row>
    <row r="36" spans="1:10" ht="30" customHeight="1" x14ac:dyDescent="0.45">
      <c r="A36" s="35" t="s">
        <v>644</v>
      </c>
      <c r="B36" s="55" t="s">
        <v>340</v>
      </c>
      <c r="C36" s="87" t="s">
        <v>645</v>
      </c>
      <c r="D36" s="95" t="s">
        <v>341</v>
      </c>
      <c r="E36" s="42" t="s">
        <v>449</v>
      </c>
      <c r="F36" s="77" t="s">
        <v>317</v>
      </c>
      <c r="G36" s="125" t="s">
        <v>315</v>
      </c>
      <c r="H36" s="49">
        <v>3</v>
      </c>
      <c r="I36" s="36" t="s">
        <v>342</v>
      </c>
      <c r="J36" s="53" t="s">
        <v>432</v>
      </c>
    </row>
    <row r="37" spans="1:10" ht="30" customHeight="1" x14ac:dyDescent="0.45">
      <c r="A37" s="39" t="s">
        <v>646</v>
      </c>
      <c r="B37" s="26" t="s">
        <v>340</v>
      </c>
      <c r="C37" s="86" t="s">
        <v>450</v>
      </c>
      <c r="D37" s="105" t="s">
        <v>341</v>
      </c>
      <c r="E37" s="19" t="s">
        <v>449</v>
      </c>
      <c r="F37" s="78" t="s">
        <v>317</v>
      </c>
      <c r="G37" s="127" t="s">
        <v>315</v>
      </c>
      <c r="H37" s="24"/>
      <c r="I37" s="23" t="s">
        <v>342</v>
      </c>
      <c r="J37" s="54" t="s">
        <v>432</v>
      </c>
    </row>
    <row r="38" spans="1:10" ht="30" customHeight="1" x14ac:dyDescent="0.45">
      <c r="A38" s="35" t="s">
        <v>647</v>
      </c>
      <c r="B38" s="56" t="s">
        <v>340</v>
      </c>
      <c r="C38" s="87" t="s">
        <v>648</v>
      </c>
      <c r="D38" s="106" t="s">
        <v>341</v>
      </c>
      <c r="E38" s="42" t="s">
        <v>449</v>
      </c>
      <c r="F38" s="77" t="s">
        <v>317</v>
      </c>
      <c r="G38" s="128" t="s">
        <v>315</v>
      </c>
      <c r="H38" s="49"/>
      <c r="I38" s="56" t="s">
        <v>342</v>
      </c>
      <c r="J38" s="53" t="s">
        <v>432</v>
      </c>
    </row>
    <row r="39" spans="1:10" ht="30" customHeight="1" x14ac:dyDescent="0.45">
      <c r="A39" s="39" t="s">
        <v>649</v>
      </c>
      <c r="B39" s="23" t="s">
        <v>444</v>
      </c>
      <c r="C39" s="86" t="s">
        <v>650</v>
      </c>
      <c r="D39" s="107" t="s">
        <v>651</v>
      </c>
      <c r="E39" s="19" t="s">
        <v>445</v>
      </c>
      <c r="F39" s="78" t="s">
        <v>320</v>
      </c>
      <c r="G39" s="127" t="s">
        <v>315</v>
      </c>
      <c r="H39" s="24">
        <v>3</v>
      </c>
      <c r="I39" s="23" t="s">
        <v>652</v>
      </c>
      <c r="J39" s="54" t="s">
        <v>653</v>
      </c>
    </row>
    <row r="40" spans="1:10" ht="30" customHeight="1" x14ac:dyDescent="0.45">
      <c r="A40" s="35" t="s">
        <v>654</v>
      </c>
      <c r="B40" s="56" t="s">
        <v>655</v>
      </c>
      <c r="C40" s="87" t="s">
        <v>656</v>
      </c>
      <c r="D40" s="106" t="s">
        <v>651</v>
      </c>
      <c r="E40" s="42" t="s">
        <v>445</v>
      </c>
      <c r="F40" s="77" t="s">
        <v>320</v>
      </c>
      <c r="G40" s="128" t="s">
        <v>315</v>
      </c>
      <c r="H40" s="49"/>
      <c r="I40" s="56" t="s">
        <v>652</v>
      </c>
      <c r="J40" s="53" t="s">
        <v>657</v>
      </c>
    </row>
    <row r="41" spans="1:10" ht="30" customHeight="1" x14ac:dyDescent="0.45">
      <c r="A41" s="39" t="s">
        <v>658</v>
      </c>
      <c r="B41" s="23" t="s">
        <v>444</v>
      </c>
      <c r="C41" s="86" t="s">
        <v>659</v>
      </c>
      <c r="D41" s="107" t="s">
        <v>651</v>
      </c>
      <c r="E41" s="19" t="s">
        <v>445</v>
      </c>
      <c r="F41" s="78" t="s">
        <v>320</v>
      </c>
      <c r="G41" s="127" t="s">
        <v>315</v>
      </c>
      <c r="H41" s="24"/>
      <c r="I41" s="23" t="s">
        <v>652</v>
      </c>
      <c r="J41" s="54" t="s">
        <v>660</v>
      </c>
    </row>
    <row r="42" spans="1:10" ht="30" customHeight="1" x14ac:dyDescent="0.45">
      <c r="A42" s="35" t="s">
        <v>661</v>
      </c>
      <c r="B42" s="56" t="s">
        <v>662</v>
      </c>
      <c r="C42" s="87" t="s">
        <v>663</v>
      </c>
      <c r="D42" s="106" t="s">
        <v>664</v>
      </c>
      <c r="E42" s="42" t="s">
        <v>665</v>
      </c>
      <c r="F42" s="77" t="s">
        <v>331</v>
      </c>
      <c r="G42" s="128" t="s">
        <v>315</v>
      </c>
      <c r="H42" s="49">
        <v>2</v>
      </c>
      <c r="I42" s="56" t="s">
        <v>321</v>
      </c>
      <c r="J42" s="53" t="s">
        <v>666</v>
      </c>
    </row>
    <row r="43" spans="1:10" ht="30" customHeight="1" x14ac:dyDescent="0.45">
      <c r="A43" s="39" t="s">
        <v>667</v>
      </c>
      <c r="B43" s="23" t="s">
        <v>662</v>
      </c>
      <c r="C43" s="86" t="s">
        <v>668</v>
      </c>
      <c r="D43" s="107" t="s">
        <v>664</v>
      </c>
      <c r="E43" s="19" t="s">
        <v>665</v>
      </c>
      <c r="F43" s="78" t="s">
        <v>331</v>
      </c>
      <c r="G43" s="127" t="s">
        <v>315</v>
      </c>
      <c r="H43" s="24"/>
      <c r="I43" s="23" t="s">
        <v>321</v>
      </c>
      <c r="J43" s="54" t="s">
        <v>669</v>
      </c>
    </row>
    <row r="44" spans="1:10" ht="30" customHeight="1" x14ac:dyDescent="0.45">
      <c r="A44" s="35" t="s">
        <v>670</v>
      </c>
      <c r="B44" s="55" t="s">
        <v>344</v>
      </c>
      <c r="C44" s="88" t="s">
        <v>345</v>
      </c>
      <c r="D44" s="106" t="s">
        <v>454</v>
      </c>
      <c r="E44" s="42" t="s">
        <v>455</v>
      </c>
      <c r="F44" s="77" t="s">
        <v>317</v>
      </c>
      <c r="G44" s="128" t="s">
        <v>315</v>
      </c>
      <c r="H44" s="49">
        <v>4</v>
      </c>
      <c r="I44" s="56" t="s">
        <v>321</v>
      </c>
      <c r="J44" s="53" t="s">
        <v>456</v>
      </c>
    </row>
    <row r="45" spans="1:10" ht="30" customHeight="1" x14ac:dyDescent="0.45">
      <c r="A45" s="39" t="s">
        <v>671</v>
      </c>
      <c r="B45" s="27" t="s">
        <v>346</v>
      </c>
      <c r="C45" s="89" t="s">
        <v>347</v>
      </c>
      <c r="D45" s="108" t="s">
        <v>454</v>
      </c>
      <c r="E45" s="19" t="s">
        <v>455</v>
      </c>
      <c r="F45" s="78" t="s">
        <v>317</v>
      </c>
      <c r="G45" s="129" t="s">
        <v>315</v>
      </c>
      <c r="H45" s="24"/>
      <c r="I45" s="28" t="s">
        <v>321</v>
      </c>
      <c r="J45" s="57" t="s">
        <v>456</v>
      </c>
    </row>
    <row r="46" spans="1:10" ht="30" customHeight="1" x14ac:dyDescent="0.45">
      <c r="A46" s="35" t="s">
        <v>672</v>
      </c>
      <c r="B46" s="58" t="s">
        <v>348</v>
      </c>
      <c r="C46" s="90" t="s">
        <v>349</v>
      </c>
      <c r="D46" s="109" t="s">
        <v>454</v>
      </c>
      <c r="E46" s="42" t="s">
        <v>455</v>
      </c>
      <c r="F46" s="77" t="s">
        <v>317</v>
      </c>
      <c r="G46" s="130" t="s">
        <v>315</v>
      </c>
      <c r="H46" s="49"/>
      <c r="I46" s="58" t="s">
        <v>321</v>
      </c>
      <c r="J46" s="59" t="s">
        <v>456</v>
      </c>
    </row>
    <row r="47" spans="1:10" ht="30" customHeight="1" x14ac:dyDescent="0.45">
      <c r="A47" s="39" t="s">
        <v>673</v>
      </c>
      <c r="B47" s="27" t="s">
        <v>350</v>
      </c>
      <c r="C47" s="89" t="s">
        <v>351</v>
      </c>
      <c r="D47" s="110" t="s">
        <v>454</v>
      </c>
      <c r="E47" s="19" t="s">
        <v>455</v>
      </c>
      <c r="F47" s="78" t="s">
        <v>317</v>
      </c>
      <c r="G47" s="129" t="s">
        <v>315</v>
      </c>
      <c r="H47" s="24"/>
      <c r="I47" s="28" t="s">
        <v>321</v>
      </c>
      <c r="J47" s="54" t="s">
        <v>456</v>
      </c>
    </row>
    <row r="48" spans="1:10" ht="30" customHeight="1" x14ac:dyDescent="0.45">
      <c r="A48" s="35" t="s">
        <v>674</v>
      </c>
      <c r="B48" s="36" t="s">
        <v>675</v>
      </c>
      <c r="C48" s="79" t="s">
        <v>676</v>
      </c>
      <c r="D48" s="95" t="s">
        <v>446</v>
      </c>
      <c r="E48" s="42" t="s">
        <v>447</v>
      </c>
      <c r="F48" s="77" t="s">
        <v>317</v>
      </c>
      <c r="G48" s="125" t="s">
        <v>315</v>
      </c>
      <c r="H48" s="49">
        <v>3</v>
      </c>
      <c r="I48" s="36" t="s">
        <v>448</v>
      </c>
      <c r="J48" s="53" t="s">
        <v>432</v>
      </c>
    </row>
    <row r="49" spans="1:10" ht="30" customHeight="1" x14ac:dyDescent="0.45">
      <c r="A49" s="39" t="s">
        <v>677</v>
      </c>
      <c r="B49" s="18" t="s">
        <v>675</v>
      </c>
      <c r="C49" s="80" t="s">
        <v>678</v>
      </c>
      <c r="D49" s="96" t="s">
        <v>446</v>
      </c>
      <c r="E49" s="19" t="s">
        <v>447</v>
      </c>
      <c r="F49" s="78" t="s">
        <v>317</v>
      </c>
      <c r="G49" s="126" t="s">
        <v>315</v>
      </c>
      <c r="H49" s="24"/>
      <c r="I49" s="18" t="s">
        <v>448</v>
      </c>
      <c r="J49" s="52" t="s">
        <v>432</v>
      </c>
    </row>
    <row r="50" spans="1:10" ht="30" customHeight="1" x14ac:dyDescent="0.45">
      <c r="A50" s="35" t="s">
        <v>679</v>
      </c>
      <c r="B50" s="55" t="s">
        <v>675</v>
      </c>
      <c r="C50" s="88" t="s">
        <v>680</v>
      </c>
      <c r="D50" s="106" t="s">
        <v>446</v>
      </c>
      <c r="E50" s="42" t="s">
        <v>447</v>
      </c>
      <c r="F50" s="77" t="s">
        <v>317</v>
      </c>
      <c r="G50" s="125" t="s">
        <v>315</v>
      </c>
      <c r="H50" s="49"/>
      <c r="I50" s="36" t="s">
        <v>448</v>
      </c>
      <c r="J50" s="53"/>
    </row>
    <row r="51" spans="1:10" ht="30" customHeight="1" x14ac:dyDescent="0.45">
      <c r="A51" s="60" t="s">
        <v>681</v>
      </c>
      <c r="B51" s="23" t="s">
        <v>675</v>
      </c>
      <c r="C51" s="86" t="s">
        <v>682</v>
      </c>
      <c r="D51" s="107" t="s">
        <v>446</v>
      </c>
      <c r="E51" s="19" t="s">
        <v>447</v>
      </c>
      <c r="F51" s="78" t="s">
        <v>317</v>
      </c>
      <c r="G51" s="126" t="s">
        <v>315</v>
      </c>
      <c r="H51" s="24"/>
      <c r="I51" s="23" t="s">
        <v>448</v>
      </c>
      <c r="J51" s="44" t="s">
        <v>432</v>
      </c>
    </row>
    <row r="52" spans="1:10" ht="30" customHeight="1" x14ac:dyDescent="0.45">
      <c r="A52" s="61" t="s">
        <v>683</v>
      </c>
      <c r="B52" s="56" t="s">
        <v>675</v>
      </c>
      <c r="C52" s="87" t="s">
        <v>751</v>
      </c>
      <c r="D52" s="106" t="s">
        <v>446</v>
      </c>
      <c r="E52" s="42" t="s">
        <v>447</v>
      </c>
      <c r="F52" s="77" t="s">
        <v>317</v>
      </c>
      <c r="G52" s="125" t="s">
        <v>315</v>
      </c>
      <c r="H52" s="49"/>
      <c r="I52" s="56" t="s">
        <v>448</v>
      </c>
      <c r="J52" s="38" t="s">
        <v>432</v>
      </c>
    </row>
    <row r="53" spans="1:10" ht="30" customHeight="1" x14ac:dyDescent="0.45">
      <c r="A53" s="61" t="s">
        <v>684</v>
      </c>
      <c r="B53" s="56" t="s">
        <v>685</v>
      </c>
      <c r="C53" s="87" t="s">
        <v>686</v>
      </c>
      <c r="D53" s="106" t="s">
        <v>335</v>
      </c>
      <c r="E53" s="42" t="s">
        <v>443</v>
      </c>
      <c r="F53" s="77" t="s">
        <v>317</v>
      </c>
      <c r="G53" s="125" t="s">
        <v>315</v>
      </c>
      <c r="H53" s="49">
        <v>5</v>
      </c>
      <c r="I53" s="56" t="s">
        <v>336</v>
      </c>
      <c r="J53" s="38" t="s">
        <v>337</v>
      </c>
    </row>
    <row r="54" spans="1:10" ht="30" customHeight="1" x14ac:dyDescent="0.45">
      <c r="A54" s="60" t="s">
        <v>687</v>
      </c>
      <c r="B54" s="19" t="s">
        <v>688</v>
      </c>
      <c r="C54" s="86" t="s">
        <v>689</v>
      </c>
      <c r="D54" s="107" t="s">
        <v>335</v>
      </c>
      <c r="E54" s="19" t="s">
        <v>443</v>
      </c>
      <c r="F54" s="78" t="s">
        <v>317</v>
      </c>
      <c r="G54" s="126" t="s">
        <v>315</v>
      </c>
      <c r="H54" s="24"/>
      <c r="I54" s="23" t="s">
        <v>338</v>
      </c>
      <c r="J54" s="54" t="s">
        <v>339</v>
      </c>
    </row>
    <row r="55" spans="1:10" ht="30" customHeight="1" x14ac:dyDescent="0.45">
      <c r="A55" s="61" t="s">
        <v>690</v>
      </c>
      <c r="B55" s="42" t="s">
        <v>691</v>
      </c>
      <c r="C55" s="91" t="s">
        <v>692</v>
      </c>
      <c r="D55" s="106" t="s">
        <v>693</v>
      </c>
      <c r="E55" s="42" t="s">
        <v>354</v>
      </c>
      <c r="F55" s="77" t="s">
        <v>317</v>
      </c>
      <c r="G55" s="125" t="s">
        <v>315</v>
      </c>
      <c r="H55" s="49">
        <v>6</v>
      </c>
      <c r="I55" s="56" t="s">
        <v>457</v>
      </c>
      <c r="J55" s="53" t="s">
        <v>694</v>
      </c>
    </row>
    <row r="56" spans="1:10" ht="30" customHeight="1" x14ac:dyDescent="0.45">
      <c r="A56" s="60" t="s">
        <v>695</v>
      </c>
      <c r="B56" s="23" t="s">
        <v>696</v>
      </c>
      <c r="C56" s="86" t="s">
        <v>697</v>
      </c>
      <c r="D56" s="107" t="s">
        <v>693</v>
      </c>
      <c r="E56" s="18" t="s">
        <v>354</v>
      </c>
      <c r="F56" s="74" t="s">
        <v>317</v>
      </c>
      <c r="G56" s="126" t="s">
        <v>315</v>
      </c>
      <c r="H56" s="24"/>
      <c r="I56" s="23" t="s">
        <v>457</v>
      </c>
      <c r="J56" s="44" t="s">
        <v>698</v>
      </c>
    </row>
    <row r="57" spans="1:10" ht="30" customHeight="1" x14ac:dyDescent="0.45">
      <c r="A57" s="61" t="s">
        <v>699</v>
      </c>
      <c r="B57" s="56" t="s">
        <v>696</v>
      </c>
      <c r="C57" s="87" t="s">
        <v>700</v>
      </c>
      <c r="D57" s="106" t="s">
        <v>693</v>
      </c>
      <c r="E57" s="36" t="s">
        <v>354</v>
      </c>
      <c r="F57" s="73" t="s">
        <v>317</v>
      </c>
      <c r="G57" s="125" t="s">
        <v>315</v>
      </c>
      <c r="H57" s="49"/>
      <c r="I57" s="56" t="s">
        <v>457</v>
      </c>
      <c r="J57" s="38" t="s">
        <v>701</v>
      </c>
    </row>
    <row r="58" spans="1:10" ht="30" customHeight="1" x14ac:dyDescent="0.45">
      <c r="A58" s="60" t="s">
        <v>702</v>
      </c>
      <c r="B58" s="23" t="s">
        <v>703</v>
      </c>
      <c r="C58" s="86" t="s">
        <v>704</v>
      </c>
      <c r="D58" s="107" t="s">
        <v>750</v>
      </c>
      <c r="E58" s="18" t="s">
        <v>353</v>
      </c>
      <c r="F58" s="74" t="s">
        <v>317</v>
      </c>
      <c r="G58" s="126" t="s">
        <v>316</v>
      </c>
      <c r="H58" s="24">
        <v>4</v>
      </c>
      <c r="I58" s="23" t="s">
        <v>593</v>
      </c>
      <c r="J58" s="44" t="s">
        <v>705</v>
      </c>
    </row>
    <row r="59" spans="1:10" ht="30" customHeight="1" x14ac:dyDescent="0.45">
      <c r="A59" s="60" t="s">
        <v>706</v>
      </c>
      <c r="B59" s="23" t="s">
        <v>703</v>
      </c>
      <c r="C59" s="86" t="s">
        <v>707</v>
      </c>
      <c r="D59" s="107" t="s">
        <v>708</v>
      </c>
      <c r="E59" s="18" t="s">
        <v>353</v>
      </c>
      <c r="F59" s="74" t="s">
        <v>317</v>
      </c>
      <c r="G59" s="126" t="s">
        <v>316</v>
      </c>
      <c r="H59" s="24"/>
      <c r="I59" s="29" t="s">
        <v>593</v>
      </c>
      <c r="J59" s="44" t="s">
        <v>709</v>
      </c>
    </row>
    <row r="60" spans="1:10" ht="30" customHeight="1" x14ac:dyDescent="0.45">
      <c r="A60" s="61" t="s">
        <v>710</v>
      </c>
      <c r="B60" s="56" t="s">
        <v>703</v>
      </c>
      <c r="C60" s="87" t="s">
        <v>711</v>
      </c>
      <c r="D60" s="111" t="s">
        <v>712</v>
      </c>
      <c r="E60" s="42" t="s">
        <v>353</v>
      </c>
      <c r="F60" s="77" t="s">
        <v>317</v>
      </c>
      <c r="G60" s="128" t="s">
        <v>316</v>
      </c>
      <c r="H60" s="49"/>
      <c r="I60" s="62" t="s">
        <v>593</v>
      </c>
      <c r="J60" s="63" t="s">
        <v>705</v>
      </c>
    </row>
    <row r="61" spans="1:10" ht="30" customHeight="1" x14ac:dyDescent="0.45">
      <c r="A61" s="60" t="s">
        <v>713</v>
      </c>
      <c r="B61" s="23" t="s">
        <v>703</v>
      </c>
      <c r="C61" s="86" t="s">
        <v>714</v>
      </c>
      <c r="D61" s="103" t="s">
        <v>715</v>
      </c>
      <c r="E61" s="19" t="s">
        <v>353</v>
      </c>
      <c r="F61" s="78" t="s">
        <v>317</v>
      </c>
      <c r="G61" s="127" t="s">
        <v>316</v>
      </c>
      <c r="H61" s="24"/>
      <c r="I61" s="51" t="s">
        <v>352</v>
      </c>
      <c r="J61" s="46" t="s">
        <v>716</v>
      </c>
    </row>
    <row r="62" spans="1:10" ht="30" customHeight="1" x14ac:dyDescent="0.45">
      <c r="A62" s="61" t="s">
        <v>717</v>
      </c>
      <c r="B62" s="56" t="s">
        <v>703</v>
      </c>
      <c r="C62" s="87" t="s">
        <v>718</v>
      </c>
      <c r="D62" s="106" t="s">
        <v>719</v>
      </c>
      <c r="E62" s="42" t="s">
        <v>353</v>
      </c>
      <c r="F62" s="77" t="s">
        <v>317</v>
      </c>
      <c r="G62" s="125" t="s">
        <v>316</v>
      </c>
      <c r="H62" s="49"/>
      <c r="I62" s="56" t="s">
        <v>593</v>
      </c>
      <c r="J62" s="53" t="s">
        <v>720</v>
      </c>
    </row>
    <row r="63" spans="1:10" ht="30" customHeight="1" x14ac:dyDescent="0.45">
      <c r="A63" s="60" t="s">
        <v>721</v>
      </c>
      <c r="B63" s="23" t="s">
        <v>722</v>
      </c>
      <c r="C63" s="86" t="s">
        <v>723</v>
      </c>
      <c r="D63" s="107" t="s">
        <v>724</v>
      </c>
      <c r="E63" s="19" t="s">
        <v>353</v>
      </c>
      <c r="F63" s="78" t="s">
        <v>317</v>
      </c>
      <c r="G63" s="126" t="s">
        <v>316</v>
      </c>
      <c r="H63" s="24"/>
      <c r="I63" s="23" t="s">
        <v>593</v>
      </c>
      <c r="J63" s="54" t="s">
        <v>725</v>
      </c>
    </row>
    <row r="64" spans="1:10" ht="30" customHeight="1" x14ac:dyDescent="0.45">
      <c r="A64" s="61" t="s">
        <v>726</v>
      </c>
      <c r="B64" s="56" t="s">
        <v>727</v>
      </c>
      <c r="C64" s="87" t="s">
        <v>728</v>
      </c>
      <c r="D64" s="106" t="s">
        <v>729</v>
      </c>
      <c r="E64" s="42" t="s">
        <v>353</v>
      </c>
      <c r="F64" s="77" t="s">
        <v>317</v>
      </c>
      <c r="G64" s="125" t="s">
        <v>316</v>
      </c>
      <c r="H64" s="49"/>
      <c r="I64" s="56" t="s">
        <v>593</v>
      </c>
      <c r="J64" s="53" t="s">
        <v>730</v>
      </c>
    </row>
    <row r="65" spans="1:10" ht="30" customHeight="1" x14ac:dyDescent="0.45">
      <c r="A65" s="60" t="s">
        <v>731</v>
      </c>
      <c r="B65" s="23" t="s">
        <v>727</v>
      </c>
      <c r="C65" s="86" t="s">
        <v>732</v>
      </c>
      <c r="D65" s="107" t="s">
        <v>733</v>
      </c>
      <c r="E65" s="19" t="s">
        <v>353</v>
      </c>
      <c r="F65" s="78" t="s">
        <v>317</v>
      </c>
      <c r="G65" s="126" t="s">
        <v>316</v>
      </c>
      <c r="H65" s="24"/>
      <c r="I65" s="23" t="s">
        <v>593</v>
      </c>
      <c r="J65" s="54" t="s">
        <v>730</v>
      </c>
    </row>
    <row r="66" spans="1:10" ht="30" customHeight="1" x14ac:dyDescent="0.45">
      <c r="A66" s="61" t="s">
        <v>734</v>
      </c>
      <c r="B66" s="56" t="s">
        <v>343</v>
      </c>
      <c r="C66" s="87" t="s">
        <v>735</v>
      </c>
      <c r="D66" s="106" t="s">
        <v>451</v>
      </c>
      <c r="E66" s="42" t="s">
        <v>452</v>
      </c>
      <c r="F66" s="77" t="s">
        <v>331</v>
      </c>
      <c r="G66" s="125" t="s">
        <v>315</v>
      </c>
      <c r="H66" s="49">
        <v>4</v>
      </c>
      <c r="I66" s="56" t="s">
        <v>321</v>
      </c>
      <c r="J66" s="53" t="s">
        <v>432</v>
      </c>
    </row>
    <row r="67" spans="1:10" ht="30" customHeight="1" x14ac:dyDescent="0.45">
      <c r="A67" s="60" t="s">
        <v>736</v>
      </c>
      <c r="B67" s="23" t="s">
        <v>453</v>
      </c>
      <c r="C67" s="86" t="s">
        <v>737</v>
      </c>
      <c r="D67" s="112" t="s">
        <v>738</v>
      </c>
      <c r="E67" s="19" t="s">
        <v>452</v>
      </c>
      <c r="F67" s="78" t="s">
        <v>331</v>
      </c>
      <c r="G67" s="126" t="s">
        <v>315</v>
      </c>
      <c r="H67" s="24"/>
      <c r="I67" s="23" t="s">
        <v>321</v>
      </c>
      <c r="J67" s="54" t="s">
        <v>432</v>
      </c>
    </row>
    <row r="68" spans="1:10" ht="30" customHeight="1" x14ac:dyDescent="0.45">
      <c r="A68" s="60" t="s">
        <v>739</v>
      </c>
      <c r="B68" s="23" t="s">
        <v>355</v>
      </c>
      <c r="C68" s="86" t="s">
        <v>356</v>
      </c>
      <c r="D68" s="105" t="s">
        <v>749</v>
      </c>
      <c r="E68" s="19" t="s">
        <v>359</v>
      </c>
      <c r="F68" s="78" t="s">
        <v>317</v>
      </c>
      <c r="G68" s="126" t="s">
        <v>357</v>
      </c>
      <c r="H68" s="24">
        <v>4</v>
      </c>
      <c r="I68" s="23" t="s">
        <v>319</v>
      </c>
      <c r="J68" s="54" t="s">
        <v>740</v>
      </c>
    </row>
    <row r="69" spans="1:10" ht="30" customHeight="1" x14ac:dyDescent="0.45">
      <c r="A69" s="61" t="s">
        <v>756</v>
      </c>
      <c r="B69" s="55" t="s">
        <v>763</v>
      </c>
      <c r="C69" s="88" t="s">
        <v>764</v>
      </c>
      <c r="D69" s="113" t="s">
        <v>765</v>
      </c>
      <c r="E69" s="42" t="s">
        <v>359</v>
      </c>
      <c r="F69" s="77" t="s">
        <v>317</v>
      </c>
      <c r="G69" s="131" t="s">
        <v>358</v>
      </c>
      <c r="H69" s="64"/>
      <c r="I69" s="55" t="s">
        <v>319</v>
      </c>
      <c r="J69" s="65" t="s">
        <v>766</v>
      </c>
    </row>
    <row r="70" spans="1:10" ht="30" customHeight="1" x14ac:dyDescent="0.45">
      <c r="A70" s="61" t="s">
        <v>755</v>
      </c>
      <c r="B70" s="55" t="s">
        <v>767</v>
      </c>
      <c r="C70" s="88" t="s">
        <v>768</v>
      </c>
      <c r="D70" s="114" t="s">
        <v>769</v>
      </c>
      <c r="E70" s="42" t="s">
        <v>359</v>
      </c>
      <c r="F70" s="77" t="s">
        <v>317</v>
      </c>
      <c r="G70" s="131" t="s">
        <v>358</v>
      </c>
      <c r="H70" s="64"/>
      <c r="I70" s="55" t="s">
        <v>319</v>
      </c>
      <c r="J70" s="65" t="s">
        <v>770</v>
      </c>
    </row>
    <row r="71" spans="1:10" ht="30" customHeight="1" x14ac:dyDescent="0.45">
      <c r="A71" s="61" t="s">
        <v>761</v>
      </c>
      <c r="B71" s="55" t="s">
        <v>360</v>
      </c>
      <c r="C71" s="88" t="s">
        <v>741</v>
      </c>
      <c r="D71" s="104" t="s">
        <v>361</v>
      </c>
      <c r="E71" s="42" t="s">
        <v>359</v>
      </c>
      <c r="F71" s="77" t="s">
        <v>317</v>
      </c>
      <c r="G71" s="131" t="s">
        <v>358</v>
      </c>
      <c r="H71" s="64"/>
      <c r="I71" s="55" t="s">
        <v>319</v>
      </c>
      <c r="J71" s="65" t="s">
        <v>742</v>
      </c>
    </row>
    <row r="72" spans="1:10" ht="30" customHeight="1" x14ac:dyDescent="0.45">
      <c r="A72" s="61" t="s">
        <v>762</v>
      </c>
      <c r="B72" s="18" t="s">
        <v>362</v>
      </c>
      <c r="C72" s="86" t="s">
        <v>460</v>
      </c>
      <c r="D72" s="86" t="s">
        <v>432</v>
      </c>
      <c r="E72" s="19" t="s">
        <v>359</v>
      </c>
      <c r="F72" s="78" t="s">
        <v>317</v>
      </c>
      <c r="G72" s="126" t="s">
        <v>358</v>
      </c>
      <c r="H72" s="24"/>
      <c r="I72" s="19" t="s">
        <v>319</v>
      </c>
      <c r="J72" s="44" t="s">
        <v>743</v>
      </c>
    </row>
    <row r="73" spans="1:10" ht="30" customHeight="1" x14ac:dyDescent="0.45">
      <c r="A73" s="61" t="s">
        <v>744</v>
      </c>
      <c r="B73" s="36" t="s">
        <v>745</v>
      </c>
      <c r="C73" s="79" t="s">
        <v>458</v>
      </c>
      <c r="D73" s="87" t="s">
        <v>432</v>
      </c>
      <c r="E73" s="42" t="s">
        <v>459</v>
      </c>
      <c r="F73" s="77" t="s">
        <v>320</v>
      </c>
      <c r="G73" s="125" t="s">
        <v>746</v>
      </c>
      <c r="H73" s="49">
        <v>1</v>
      </c>
      <c r="I73" s="42" t="s">
        <v>321</v>
      </c>
      <c r="J73" s="38" t="s">
        <v>432</v>
      </c>
    </row>
    <row r="74" spans="1:10" ht="30" customHeight="1" x14ac:dyDescent="0.45">
      <c r="A74" s="60"/>
      <c r="B74" s="23"/>
      <c r="C74" s="80"/>
      <c r="D74" s="86"/>
      <c r="E74" s="19"/>
      <c r="F74" s="78"/>
      <c r="G74" s="126"/>
      <c r="H74" s="24"/>
      <c r="I74" s="18"/>
      <c r="J74" s="54"/>
    </row>
    <row r="75" spans="1:10" ht="30" customHeight="1" x14ac:dyDescent="0.45">
      <c r="A75" s="61"/>
      <c r="B75" s="56"/>
      <c r="C75" s="79"/>
      <c r="D75" s="87"/>
      <c r="E75" s="42"/>
      <c r="F75" s="77"/>
      <c r="G75" s="125"/>
      <c r="H75" s="49"/>
      <c r="I75" s="36"/>
      <c r="J75" s="53"/>
    </row>
    <row r="76" spans="1:10" ht="30" customHeight="1" x14ac:dyDescent="0.45">
      <c r="A76" s="60"/>
      <c r="B76" s="18"/>
      <c r="C76" s="80"/>
      <c r="D76" s="86"/>
      <c r="E76" s="19"/>
      <c r="F76" s="78"/>
      <c r="G76" s="126"/>
      <c r="H76" s="24"/>
      <c r="I76" s="18"/>
      <c r="J76" s="44"/>
    </row>
    <row r="77" spans="1:10" ht="30" customHeight="1" x14ac:dyDescent="0.45">
      <c r="A77" s="61"/>
      <c r="B77" s="36"/>
      <c r="C77" s="79"/>
      <c r="D77" s="95"/>
      <c r="E77" s="42"/>
      <c r="F77" s="77"/>
      <c r="G77" s="125"/>
      <c r="H77" s="49"/>
      <c r="I77" s="36"/>
      <c r="J77" s="38"/>
    </row>
    <row r="78" spans="1:10" ht="30" customHeight="1" x14ac:dyDescent="0.45">
      <c r="A78" s="60"/>
      <c r="B78" s="18"/>
      <c r="C78" s="80"/>
      <c r="D78" s="96"/>
      <c r="E78" s="19"/>
      <c r="F78" s="78"/>
      <c r="G78" s="126"/>
      <c r="H78" s="24"/>
      <c r="I78" s="18"/>
      <c r="J78" s="44"/>
    </row>
    <row r="79" spans="1:10" ht="30" customHeight="1" x14ac:dyDescent="0.45">
      <c r="A79" s="61"/>
      <c r="B79" s="36"/>
      <c r="C79" s="79"/>
      <c r="D79" s="95"/>
      <c r="E79" s="42"/>
      <c r="F79" s="77"/>
      <c r="G79" s="125"/>
      <c r="H79" s="49"/>
      <c r="I79" s="36"/>
      <c r="J79" s="38"/>
    </row>
    <row r="80" spans="1:10" ht="30" customHeight="1" x14ac:dyDescent="0.45">
      <c r="A80" s="60"/>
      <c r="B80" s="19"/>
      <c r="C80" s="93"/>
      <c r="D80" s="115"/>
      <c r="E80" s="18"/>
      <c r="F80" s="78"/>
      <c r="G80" s="126"/>
      <c r="H80" s="24"/>
      <c r="I80" s="18"/>
      <c r="J80" s="44"/>
    </row>
    <row r="81" spans="1:10" ht="30" customHeight="1" x14ac:dyDescent="0.45">
      <c r="A81" s="35"/>
      <c r="B81" s="36"/>
      <c r="C81" s="79"/>
      <c r="D81" s="116"/>
      <c r="E81" s="42"/>
      <c r="F81" s="77"/>
      <c r="G81" s="125"/>
      <c r="H81" s="49"/>
      <c r="I81" s="36"/>
      <c r="J81" s="38"/>
    </row>
    <row r="82" spans="1:10" ht="30" customHeight="1" x14ac:dyDescent="0.45">
      <c r="A82" s="39"/>
      <c r="B82" s="18"/>
      <c r="C82" s="80"/>
      <c r="D82" s="115"/>
      <c r="E82" s="19"/>
      <c r="F82" s="78"/>
      <c r="G82" s="126"/>
      <c r="H82" s="24"/>
      <c r="I82" s="18"/>
      <c r="J82" s="44"/>
    </row>
    <row r="83" spans="1:10" ht="30" customHeight="1" x14ac:dyDescent="0.45">
      <c r="A83" s="35"/>
      <c r="B83" s="36"/>
      <c r="C83" s="79"/>
      <c r="D83" s="116"/>
      <c r="E83" s="42"/>
      <c r="F83" s="77"/>
      <c r="G83" s="125"/>
      <c r="H83" s="49"/>
      <c r="I83" s="36"/>
      <c r="J83" s="38"/>
    </row>
    <row r="84" spans="1:10" ht="30" customHeight="1" x14ac:dyDescent="0.45">
      <c r="A84" s="39"/>
      <c r="B84" s="18"/>
      <c r="C84" s="80"/>
      <c r="D84" s="115"/>
      <c r="E84" s="19"/>
      <c r="F84" s="78"/>
      <c r="G84" s="126"/>
      <c r="H84" s="24"/>
      <c r="I84" s="18"/>
      <c r="J84" s="44"/>
    </row>
    <row r="85" spans="1:10" ht="30" customHeight="1" x14ac:dyDescent="0.45">
      <c r="A85" s="35"/>
      <c r="B85" s="36"/>
      <c r="C85" s="79"/>
      <c r="D85" s="116"/>
      <c r="E85" s="42"/>
      <c r="F85" s="77"/>
      <c r="G85" s="125"/>
      <c r="H85" s="49"/>
      <c r="I85" s="36"/>
      <c r="J85" s="38"/>
    </row>
    <row r="86" spans="1:10" ht="30" customHeight="1" x14ac:dyDescent="0.45">
      <c r="A86" s="39"/>
      <c r="B86" s="23"/>
      <c r="C86" s="86"/>
      <c r="D86" s="117"/>
      <c r="E86" s="120"/>
      <c r="F86" s="122"/>
      <c r="G86" s="127"/>
      <c r="H86" s="17"/>
      <c r="I86" s="23"/>
      <c r="J86" s="54"/>
    </row>
    <row r="87" spans="1:10" ht="30" customHeight="1" x14ac:dyDescent="0.45">
      <c r="A87" s="35"/>
      <c r="B87" s="56"/>
      <c r="C87" s="87"/>
      <c r="D87" s="106"/>
      <c r="E87" s="121"/>
      <c r="F87" s="123"/>
      <c r="G87" s="128"/>
      <c r="H87" s="67"/>
      <c r="I87" s="56"/>
      <c r="J87" s="53"/>
    </row>
    <row r="88" spans="1:10" ht="30" customHeight="1" x14ac:dyDescent="0.45">
      <c r="A88" s="39"/>
      <c r="B88" s="23"/>
      <c r="C88" s="86"/>
      <c r="D88" s="105"/>
      <c r="E88" s="120"/>
      <c r="F88" s="122"/>
      <c r="G88" s="127"/>
      <c r="H88" s="30"/>
      <c r="I88" s="23"/>
      <c r="J88" s="54"/>
    </row>
    <row r="89" spans="1:10" ht="30" customHeight="1" x14ac:dyDescent="0.45">
      <c r="A89" s="35"/>
      <c r="B89" s="56"/>
      <c r="C89" s="87"/>
      <c r="D89" s="118"/>
      <c r="E89" s="121"/>
      <c r="F89" s="123"/>
      <c r="G89" s="128"/>
      <c r="H89" s="67"/>
      <c r="I89" s="56"/>
      <c r="J89" s="53"/>
    </row>
    <row r="90" spans="1:10" ht="30" customHeight="1" x14ac:dyDescent="0.45">
      <c r="A90" s="39"/>
      <c r="B90" s="23"/>
      <c r="C90" s="86"/>
      <c r="D90" s="112"/>
      <c r="E90" s="120"/>
      <c r="F90" s="122"/>
      <c r="G90" s="127"/>
      <c r="H90" s="30"/>
      <c r="I90" s="23"/>
      <c r="J90" s="54"/>
    </row>
    <row r="91" spans="1:10" ht="30" customHeight="1" x14ac:dyDescent="0.45">
      <c r="A91" s="35"/>
      <c r="B91" s="56"/>
      <c r="C91" s="87"/>
      <c r="D91" s="87"/>
      <c r="E91" s="121"/>
      <c r="F91" s="123"/>
      <c r="G91" s="128"/>
      <c r="H91" s="67"/>
      <c r="I91" s="56"/>
      <c r="J91" s="53"/>
    </row>
    <row r="92" spans="1:10" ht="30" customHeight="1" x14ac:dyDescent="0.45">
      <c r="A92" s="39"/>
      <c r="B92" s="26"/>
      <c r="C92" s="92"/>
      <c r="D92" s="105"/>
      <c r="E92" s="19"/>
      <c r="F92" s="75"/>
      <c r="G92" s="126"/>
      <c r="H92" s="24"/>
      <c r="I92" s="26"/>
      <c r="J92" s="66"/>
    </row>
    <row r="93" spans="1:10" ht="30" customHeight="1" x14ac:dyDescent="0.45">
      <c r="A93" s="35"/>
      <c r="B93" s="55"/>
      <c r="C93" s="88"/>
      <c r="D93" s="104"/>
      <c r="E93" s="42"/>
      <c r="F93" s="76"/>
      <c r="G93" s="125"/>
      <c r="H93" s="49"/>
      <c r="I93" s="55"/>
      <c r="J93" s="65"/>
    </row>
    <row r="94" spans="1:10" ht="30" customHeight="1" x14ac:dyDescent="0.45">
      <c r="A94" s="39"/>
      <c r="B94" s="26"/>
      <c r="C94" s="92"/>
      <c r="D94" s="105"/>
      <c r="E94" s="19"/>
      <c r="F94" s="75"/>
      <c r="G94" s="126"/>
      <c r="H94" s="24"/>
      <c r="I94" s="26"/>
      <c r="J94" s="66"/>
    </row>
    <row r="95" spans="1:10" ht="30" customHeight="1" x14ac:dyDescent="0.45">
      <c r="A95" s="35"/>
      <c r="B95" s="55"/>
      <c r="C95" s="88"/>
      <c r="D95" s="104"/>
      <c r="E95" s="42"/>
      <c r="F95" s="76"/>
      <c r="G95" s="125"/>
      <c r="H95" s="49"/>
      <c r="I95" s="55"/>
      <c r="J95" s="65"/>
    </row>
    <row r="96" spans="1:10" ht="30" customHeight="1" x14ac:dyDescent="0.45">
      <c r="A96" s="39"/>
      <c r="B96" s="26"/>
      <c r="C96" s="92"/>
      <c r="D96" s="105"/>
      <c r="E96" s="19"/>
      <c r="F96" s="75"/>
      <c r="G96" s="126"/>
      <c r="H96" s="24"/>
      <c r="I96" s="26"/>
      <c r="J96" s="66"/>
    </row>
    <row r="97" spans="1:10" ht="30" customHeight="1" x14ac:dyDescent="0.45">
      <c r="A97" s="68"/>
      <c r="B97" s="69"/>
      <c r="C97" s="94"/>
      <c r="D97" s="119"/>
      <c r="E97" s="70"/>
      <c r="F97" s="124"/>
      <c r="G97" s="132"/>
      <c r="H97" s="71"/>
      <c r="I97" s="69"/>
      <c r="J97" s="72"/>
    </row>
    <row r="98" spans="1:10" x14ac:dyDescent="0.45">
      <c r="A98" s="35"/>
      <c r="B98" s="147"/>
      <c r="C98" s="148"/>
      <c r="D98" s="104"/>
      <c r="E98" s="42"/>
      <c r="F98" s="76"/>
      <c r="G98" s="125"/>
      <c r="H98" s="49"/>
      <c r="I98" s="147"/>
      <c r="J98" s="149"/>
    </row>
    <row r="99" spans="1:10" x14ac:dyDescent="0.45">
      <c r="A99" s="35"/>
      <c r="B99" s="147"/>
      <c r="C99" s="148"/>
      <c r="D99" s="104"/>
      <c r="E99" s="42"/>
      <c r="F99" s="76"/>
      <c r="G99" s="125"/>
      <c r="H99" s="49"/>
      <c r="I99" s="147"/>
      <c r="J99" s="149"/>
    </row>
    <row r="100" spans="1:10" x14ac:dyDescent="0.45">
      <c r="A100" s="35"/>
      <c r="B100" s="147"/>
      <c r="C100" s="148"/>
      <c r="D100" s="104"/>
      <c r="E100" s="42"/>
      <c r="F100" s="76"/>
      <c r="G100" s="125"/>
      <c r="H100" s="49"/>
      <c r="I100" s="147"/>
      <c r="J100" s="149"/>
    </row>
    <row r="101" spans="1:10" x14ac:dyDescent="0.45">
      <c r="A101" s="35"/>
      <c r="B101" s="147"/>
      <c r="C101" s="148"/>
      <c r="D101" s="104"/>
      <c r="E101" s="42"/>
      <c r="F101" s="76"/>
      <c r="G101" s="125"/>
      <c r="H101" s="49"/>
      <c r="I101" s="147"/>
      <c r="J101" s="149"/>
    </row>
    <row r="102" spans="1:10" x14ac:dyDescent="0.45">
      <c r="A102" s="35"/>
      <c r="B102" s="147"/>
      <c r="C102" s="148"/>
      <c r="D102" s="104"/>
      <c r="E102" s="42"/>
      <c r="F102" s="76"/>
      <c r="G102" s="125"/>
      <c r="H102" s="49"/>
      <c r="I102" s="147"/>
      <c r="J102" s="149"/>
    </row>
    <row r="103" spans="1:10" x14ac:dyDescent="0.45">
      <c r="A103" s="35"/>
      <c r="B103" s="147"/>
      <c r="C103" s="148"/>
      <c r="D103" s="104"/>
      <c r="E103" s="42"/>
      <c r="F103" s="76"/>
      <c r="G103" s="125"/>
      <c r="H103" s="49"/>
      <c r="I103" s="147"/>
      <c r="J103" s="149"/>
    </row>
    <row r="104" spans="1:10" x14ac:dyDescent="0.45">
      <c r="A104" s="35"/>
      <c r="B104" s="147"/>
      <c r="C104" s="148"/>
      <c r="D104" s="104"/>
      <c r="E104" s="42"/>
      <c r="F104" s="76"/>
      <c r="G104" s="125"/>
      <c r="H104" s="49"/>
      <c r="I104" s="147"/>
      <c r="J104" s="149"/>
    </row>
    <row r="105" spans="1:10" x14ac:dyDescent="0.45">
      <c r="A105" s="35"/>
      <c r="B105" s="147"/>
      <c r="C105" s="148"/>
      <c r="D105" s="104"/>
      <c r="E105" s="42"/>
      <c r="F105" s="76"/>
      <c r="G105" s="125"/>
      <c r="H105" s="49"/>
      <c r="I105" s="147"/>
      <c r="J105" s="149"/>
    </row>
    <row r="106" spans="1:10" x14ac:dyDescent="0.45">
      <c r="A106" s="35"/>
      <c r="B106" s="147"/>
      <c r="C106" s="148"/>
      <c r="D106" s="104"/>
      <c r="E106" s="42"/>
      <c r="F106" s="76"/>
      <c r="G106" s="125"/>
      <c r="H106" s="49"/>
      <c r="I106" s="147"/>
      <c r="J106" s="149"/>
    </row>
    <row r="107" spans="1:10" x14ac:dyDescent="0.45">
      <c r="A107" s="35"/>
      <c r="B107" s="147"/>
      <c r="C107" s="148"/>
      <c r="D107" s="104"/>
      <c r="E107" s="42"/>
      <c r="F107" s="76"/>
      <c r="G107" s="125"/>
      <c r="H107" s="49"/>
      <c r="I107" s="147"/>
      <c r="J107" s="149"/>
    </row>
    <row r="108" spans="1:10" x14ac:dyDescent="0.45">
      <c r="A108" s="68"/>
      <c r="B108" s="150"/>
      <c r="C108" s="151"/>
      <c r="D108" s="119"/>
      <c r="E108" s="70"/>
      <c r="F108" s="124"/>
      <c r="G108" s="132"/>
      <c r="H108" s="71"/>
      <c r="I108" s="150"/>
      <c r="J108" s="152"/>
    </row>
  </sheetData>
  <phoneticPr fontId="5"/>
  <conditionalFormatting sqref="D3 D7:D10 D22:D27 D14:D17">
    <cfRule type="containsText" dxfId="13" priority="1" operator="containsText" text="http://research.nii.ac.jp/~ksatoh/">
      <formula>NOT(ISERROR(SEARCH("http://research.nii.ac.jp/~ksatoh/",D3)))</formula>
    </cfRule>
  </conditionalFormatting>
  <dataValidations count="1">
    <dataValidation type="list" allowBlank="1" showInputMessage="1" showErrorMessage="1" sqref="F7:F10 F60:F91 F16:F55">
      <formula1>"Professor, Associate Professor, Assistant Professor,                                              ,"</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53</vt:i4>
      </vt:variant>
    </vt:vector>
  </HeadingPairs>
  <TitlesOfParts>
    <vt:vector size="59" baseType="lpstr">
      <vt:lpstr>Form 1</vt:lpstr>
      <vt:lpstr>Form 2</vt:lpstr>
      <vt:lpstr>data</vt:lpstr>
      <vt:lpstr>MOU</vt:lpstr>
      <vt:lpstr>drop-down</vt:lpstr>
      <vt:lpstr>Topic</vt:lpstr>
      <vt:lpstr>America</vt:lpstr>
      <vt:lpstr>app_birth</vt:lpstr>
      <vt:lpstr>app_family</vt:lpstr>
      <vt:lpstr>app_first</vt:lpstr>
      <vt:lpstr>app_gender</vt:lpstr>
      <vt:lpstr>app_inst</vt:lpstr>
      <vt:lpstr>app_nationality</vt:lpstr>
      <vt:lpstr>app_status</vt:lpstr>
      <vt:lpstr>Argentina</vt:lpstr>
      <vt:lpstr>Australia</vt:lpstr>
      <vt:lpstr>Austria</vt:lpstr>
      <vt:lpstr>blank</vt:lpstr>
      <vt:lpstr>Brazil</vt:lpstr>
      <vt:lpstr>Canada</vt:lpstr>
      <vt:lpstr>Chile</vt:lpstr>
      <vt:lpstr>China</vt:lpstr>
      <vt:lpstr>country</vt:lpstr>
      <vt:lpstr>Czech</vt:lpstr>
      <vt:lpstr>Duration</vt:lpstr>
      <vt:lpstr>Egypt</vt:lpstr>
      <vt:lpstr>email</vt:lpstr>
      <vt:lpstr>error</vt:lpstr>
      <vt:lpstr>Finland</vt:lpstr>
      <vt:lpstr>France</vt:lpstr>
      <vt:lpstr>from</vt:lpstr>
      <vt:lpstr>gender</vt:lpstr>
      <vt:lpstr>Germany</vt:lpstr>
      <vt:lpstr>Greece</vt:lpstr>
      <vt:lpstr>India</vt:lpstr>
      <vt:lpstr>Ireland</vt:lpstr>
      <vt:lpstr>Italy</vt:lpstr>
      <vt:lpstr>Korea</vt:lpstr>
      <vt:lpstr>less</vt:lpstr>
      <vt:lpstr>nation</vt:lpstr>
      <vt:lpstr>Norway</vt:lpstr>
      <vt:lpstr>over</vt:lpstr>
      <vt:lpstr>Portugal</vt:lpstr>
      <vt:lpstr>'Form 1'!Print_Area</vt:lpstr>
      <vt:lpstr>Saudi_Arabia</vt:lpstr>
      <vt:lpstr>Singapore</vt:lpstr>
      <vt:lpstr>Spain</vt:lpstr>
      <vt:lpstr>status</vt:lpstr>
      <vt:lpstr>Sweden</vt:lpstr>
      <vt:lpstr>Swiss</vt:lpstr>
      <vt:lpstr>Taiwan</vt:lpstr>
      <vt:lpstr>Thailand</vt:lpstr>
      <vt:lpstr>The_Netherlands</vt:lpstr>
      <vt:lpstr>to</vt:lpstr>
      <vt:lpstr>Topic1</vt:lpstr>
      <vt:lpstr>Topic2</vt:lpstr>
      <vt:lpstr>Topic3</vt:lpstr>
      <vt:lpstr>United_Kingdom</vt:lpstr>
      <vt:lpstr>Viet_Nam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侑子</dc:creator>
  <cp:lastModifiedBy>片岡　侑子</cp:lastModifiedBy>
  <cp:lastPrinted>2019-08-29T04:29:45Z</cp:lastPrinted>
  <dcterms:created xsi:type="dcterms:W3CDTF">2019-05-24T01:56:37Z</dcterms:created>
  <dcterms:modified xsi:type="dcterms:W3CDTF">2022-04-08T06:33:27Z</dcterms:modified>
</cp:coreProperties>
</file>